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uckaroo" sheetId="1" r:id="rId4"/>
    <sheet state="visible" name="Rookie" sheetId="2" r:id="rId5"/>
    <sheet state="visible" name="Wrangler Girls" sheetId="3" r:id="rId6"/>
    <sheet state="visible" name="Wrangler Boys" sheetId="4" r:id="rId7"/>
    <sheet state="visible" name="JH Girls" sheetId="5" r:id="rId8"/>
    <sheet state="visible" name="JH Boys " sheetId="6" r:id="rId9"/>
    <sheet state="visible" name="JH Roping" sheetId="7" r:id="rId10"/>
    <sheet state="visible" name="JH Ribbon Roping" sheetId="8" r:id="rId11"/>
    <sheet state="visible" name="HS Girls" sheetId="9" r:id="rId12"/>
    <sheet state="hidden" name="Finals Qualifications" sheetId="10" r:id="rId13"/>
    <sheet state="hidden" name="Back number fundraiser" sheetId="11" r:id="rId14"/>
    <sheet state="hidden" name="Memberships" sheetId="12" r:id="rId15"/>
  </sheets>
  <definedNames>
    <definedName hidden="1" localSheetId="0" name="_xlnm._FilterDatabase">Buckaroo!$B$97:$D$116</definedName>
    <definedName hidden="1" localSheetId="1" name="_xlnm._FilterDatabase">Rookie!$A$95:$BG$129</definedName>
    <definedName hidden="1" localSheetId="2" name="_xlnm._FilterDatabase">'Wrangler Girls'!$A$70:$BG$85</definedName>
    <definedName hidden="1" localSheetId="3" name="_xlnm._FilterDatabase">'Wrangler Boys'!$A$69:$BG$94</definedName>
    <definedName hidden="1" localSheetId="4" name="_xlnm._FilterDatabase">'JH Girls'!$A$73:$BG$91</definedName>
    <definedName hidden="1" localSheetId="5" name="_xlnm._FilterDatabase">'JH Boys '!$A$32:$BG$38</definedName>
    <definedName hidden="1" localSheetId="6" name="_xlnm._FilterDatabase">'JH Roping'!$A$6:$BG$9</definedName>
    <definedName hidden="1" localSheetId="9" name="_xlnm._FilterDatabase">'Finals Qualifications'!$A$3:$BK$213</definedName>
    <definedName hidden="1" localSheetId="10" name="_xlnm._FilterDatabase">'Back number fundraiser'!$A$1:$AA$990</definedName>
    <definedName hidden="1" localSheetId="11" name="_xlnm._FilterDatabase">Memberships!$A$1:$X$129</definedName>
  </definedNames>
  <calcPr/>
  <extLst>
    <ext uri="GoogleSheetsCustomDataVersion2">
      <go:sheetsCustomData xmlns:go="http://customooxmlschemas.google.com/" r:id="rId16" roundtripDataChecksum="xlBJn+IcP8xuLv6Jd+zttQFW6BnwAMJnRaYp3k4reb4="/>
    </ext>
  </extLst>
</workbook>
</file>

<file path=xl/sharedStrings.xml><?xml version="1.0" encoding="utf-8"?>
<sst xmlns="http://schemas.openxmlformats.org/spreadsheetml/2006/main" count="3305" uniqueCount="439">
  <si>
    <t xml:space="preserve"> Buckaroo Division</t>
  </si>
  <si>
    <t>August 9</t>
  </si>
  <si>
    <t>Sept 13</t>
  </si>
  <si>
    <t>FINALS</t>
  </si>
  <si>
    <t xml:space="preserve">Total # </t>
  </si>
  <si>
    <t>Dummy Roping</t>
  </si>
  <si>
    <t>of Rodeos</t>
  </si>
  <si>
    <t>Bentley Pittman</t>
  </si>
  <si>
    <t>Callahan Konsulis</t>
  </si>
  <si>
    <t>Elym Griggs</t>
  </si>
  <si>
    <t>Gunner Hanson</t>
  </si>
  <si>
    <t>Hadley Mae Little</t>
  </si>
  <si>
    <t>Hayzen Drain</t>
  </si>
  <si>
    <t>Hazel Newbold</t>
  </si>
  <si>
    <t>Nolynn Ogle</t>
  </si>
  <si>
    <t>Saylor Wilson</t>
  </si>
  <si>
    <t>Denver Ball</t>
  </si>
  <si>
    <t>Tyson Hackney</t>
  </si>
  <si>
    <t>Wade Smith</t>
  </si>
  <si>
    <t>Callie Sprayberry</t>
  </si>
  <si>
    <t>Wyatt Lewis</t>
  </si>
  <si>
    <t>Colton Abernathy</t>
  </si>
  <si>
    <t>Dansby Ball</t>
  </si>
  <si>
    <t>Kip Sheram</t>
  </si>
  <si>
    <t>Goat Tail Untying</t>
  </si>
  <si>
    <t>Addy Hernandez</t>
  </si>
  <si>
    <t>Beau Bryant</t>
  </si>
  <si>
    <t>Blair Phipps</t>
  </si>
  <si>
    <t>Cedar Ray Hollis</t>
  </si>
  <si>
    <t>Conner Wilbanks</t>
  </si>
  <si>
    <t>Cora Wilbanks</t>
  </si>
  <si>
    <t>CorleyBett Haslerig</t>
  </si>
  <si>
    <t>Chance Williams</t>
  </si>
  <si>
    <t>Collin Campbell</t>
  </si>
  <si>
    <t>TO</t>
  </si>
  <si>
    <t>Ellie Westbrook</t>
  </si>
  <si>
    <t>Ella Dorsey</t>
  </si>
  <si>
    <t>Harper Webb</t>
  </si>
  <si>
    <t>Layla Carlson</t>
  </si>
  <si>
    <t xml:space="preserve">Lincoln Petty </t>
  </si>
  <si>
    <t>Stetson Guthridge</t>
  </si>
  <si>
    <t>Caroline Webb</t>
  </si>
  <si>
    <t>Taryn Vaugh</t>
  </si>
  <si>
    <t>Cora Nix</t>
  </si>
  <si>
    <t>Lyla Lesuik</t>
  </si>
  <si>
    <t>Rhett Sosebee</t>
  </si>
  <si>
    <t>Cali Stolz</t>
  </si>
  <si>
    <t>Kennedy Abernathy</t>
  </si>
  <si>
    <t>Mutton Busting</t>
  </si>
  <si>
    <t>Bentley Pierce</t>
  </si>
  <si>
    <t>Cash Coker</t>
  </si>
  <si>
    <t>Koda Hughes</t>
  </si>
  <si>
    <t>Lincoln Petty</t>
  </si>
  <si>
    <t>Ryker Smith</t>
  </si>
  <si>
    <t>Wilder Gee</t>
  </si>
  <si>
    <t>Zoie Young</t>
  </si>
  <si>
    <t>Henley Baird</t>
  </si>
  <si>
    <t>Hadlee Baird</t>
  </si>
  <si>
    <t>Casey Bates</t>
  </si>
  <si>
    <t>Warren Vaughn</t>
  </si>
  <si>
    <t>Barrel Racing</t>
  </si>
  <si>
    <t>Keziah Wyatt</t>
  </si>
  <si>
    <t>Kylynn Wyatt</t>
  </si>
  <si>
    <t>Rookie Division</t>
  </si>
  <si>
    <t xml:space="preserve">Total </t>
  </si>
  <si>
    <t>June 13 - FINALS</t>
  </si>
  <si>
    <t>Points</t>
  </si>
  <si>
    <t xml:space="preserve">Time </t>
  </si>
  <si>
    <t xml:space="preserve">Event Points </t>
  </si>
  <si>
    <t xml:space="preserve">Rodeo Part. </t>
  </si>
  <si>
    <t>Colt Nix</t>
  </si>
  <si>
    <t>Sawyer Drain</t>
  </si>
  <si>
    <t>Kate Stewart</t>
  </si>
  <si>
    <t>Colt Farrer</t>
  </si>
  <si>
    <t>Ellis Stanley</t>
  </si>
  <si>
    <t>Josie Westbrook</t>
  </si>
  <si>
    <t>Kacyn Garlin</t>
  </si>
  <si>
    <t>Parker Walters</t>
  </si>
  <si>
    <t>Lakota Hernandez</t>
  </si>
  <si>
    <t>Sawyer Walters</t>
  </si>
  <si>
    <t>Elijah Lewis</t>
  </si>
  <si>
    <t>Coleman Webb</t>
  </si>
  <si>
    <t>Bodhi Russell</t>
  </si>
  <si>
    <t>Magnolia Hollis</t>
  </si>
  <si>
    <t>Kennedy Webb</t>
  </si>
  <si>
    <t>Anderson Williams</t>
  </si>
  <si>
    <t>Goat Tying</t>
  </si>
  <si>
    <t>NT</t>
  </si>
  <si>
    <t>TIME</t>
  </si>
  <si>
    <t>Eliza Wilson</t>
  </si>
  <si>
    <t>1.09.79</t>
  </si>
  <si>
    <t>Pole Bending</t>
  </si>
  <si>
    <t>Ridley McLean</t>
  </si>
  <si>
    <t>Tatum Veihman</t>
  </si>
  <si>
    <t>Colton Bloodworth</t>
  </si>
  <si>
    <t>Emmy Ethridge</t>
  </si>
  <si>
    <r>
      <rPr>
        <rFont val="Arial"/>
        <color rgb="FFEFEFEF"/>
        <sz val="18.0"/>
      </rPr>
      <t xml:space="preserve">Mutton Busting - </t>
    </r>
    <r>
      <rPr>
        <rFont val="Arial"/>
        <color rgb="FFEFEFEF"/>
        <sz val="8.0"/>
      </rPr>
      <t>Doesn't count toward all around</t>
    </r>
  </si>
  <si>
    <t>SCORE</t>
  </si>
  <si>
    <t>Colby White</t>
  </si>
  <si>
    <t>Colt White</t>
  </si>
  <si>
    <t>Olivia Lee</t>
  </si>
  <si>
    <t>Tuff Brewer</t>
  </si>
  <si>
    <t>Wylder Vaughn</t>
  </si>
  <si>
    <t>Waylon Fletcher</t>
  </si>
  <si>
    <t>Clay Russell</t>
  </si>
  <si>
    <t>NS</t>
  </si>
  <si>
    <t>Wyatt Childers</t>
  </si>
  <si>
    <t>Hunter Newport</t>
  </si>
  <si>
    <t>Piper Bomar</t>
  </si>
  <si>
    <t>Axton Coker</t>
  </si>
  <si>
    <t>Jetson Fiedler</t>
  </si>
  <si>
    <t>Livie Kate Anderson</t>
  </si>
  <si>
    <t>Stetson Hall</t>
  </si>
  <si>
    <t>Reid Donegan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</si>
  <si>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</si>
  <si>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Qualify for All Around </t>
  </si>
  <si>
    <t xml:space="preserve">    Wrangler Girls </t>
  </si>
  <si>
    <r>
      <rPr>
        <rFont val="Arial"/>
        <color rgb="FFEFEFEF"/>
        <sz val="18.0"/>
      </rPr>
      <t xml:space="preserve">Dummy Roping - </t>
    </r>
    <r>
      <rPr>
        <rFont val="Arial"/>
        <color rgb="FFEFEFEF"/>
        <sz val="8.0"/>
      </rPr>
      <t>Doesn't count towards all-around</t>
    </r>
  </si>
  <si>
    <t>Oaklyn Farrer</t>
  </si>
  <si>
    <t>Bodi Gravitt</t>
  </si>
  <si>
    <t>Willie Lutz</t>
  </si>
  <si>
    <t>Jacob Brazell</t>
  </si>
  <si>
    <t>Maddison Cagle</t>
  </si>
  <si>
    <t>Khloe Elliott</t>
  </si>
  <si>
    <t>Colter Holder</t>
  </si>
  <si>
    <t>Lilli Ethridge</t>
  </si>
  <si>
    <t>Whit Russell</t>
  </si>
  <si>
    <t>Brody Horton</t>
  </si>
  <si>
    <t>Gretchen Dunagan</t>
  </si>
  <si>
    <t>Avery Wilson</t>
  </si>
  <si>
    <t>Breakaway Roping</t>
  </si>
  <si>
    <t>Emma Horton</t>
  </si>
  <si>
    <t>Skylar Smith</t>
  </si>
  <si>
    <t xml:space="preserve">Team Roping </t>
  </si>
  <si>
    <t xml:space="preserve">Emma Horton </t>
  </si>
  <si>
    <t>Harper Buddin</t>
  </si>
  <si>
    <t>Rhyland Gwin</t>
  </si>
  <si>
    <t>Annistyn Powell</t>
  </si>
  <si>
    <t>Maralee Smith</t>
  </si>
  <si>
    <t>Bryleigh Dodd</t>
  </si>
  <si>
    <t xml:space="preserve">Gretchen Dunagan </t>
  </si>
  <si>
    <t>Kyleigh Roberts</t>
  </si>
  <si>
    <t>Peightyn Wilson</t>
  </si>
  <si>
    <t>Amerie Tipton</t>
  </si>
  <si>
    <t xml:space="preserve">All Around </t>
  </si>
  <si>
    <t xml:space="preserve">    Wrangler Boys</t>
  </si>
  <si>
    <t>Haze Podskoc</t>
  </si>
  <si>
    <t>Hank Worley</t>
  </si>
  <si>
    <t>Colton Holder</t>
  </si>
  <si>
    <t>Zeylan Cornette</t>
  </si>
  <si>
    <t>Team Roping</t>
  </si>
  <si>
    <t>Chute Dogging</t>
  </si>
  <si>
    <t>Garrett Rogers</t>
  </si>
  <si>
    <t>Hollis Bloodworth</t>
  </si>
  <si>
    <t>Ryder Ensley</t>
  </si>
  <si>
    <t>Kolter Tipton</t>
  </si>
  <si>
    <t>Olin Little</t>
  </si>
  <si>
    <t>Brock Bloodworth</t>
  </si>
  <si>
    <t>Harmon Harris</t>
  </si>
  <si>
    <t>Hartley Harris</t>
  </si>
  <si>
    <t>Calf Riding</t>
  </si>
  <si>
    <t>Porter Bomar</t>
  </si>
  <si>
    <t>Tadyen Reed</t>
  </si>
  <si>
    <t>Knox Smith</t>
  </si>
  <si>
    <t>Zayden Green</t>
  </si>
  <si>
    <t>Braxton Whaley</t>
  </si>
  <si>
    <t>Ryder Bohannon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</si>
  <si>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</si>
  <si>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  Junior High Girls </t>
  </si>
  <si>
    <t>Isabela Siegert</t>
  </si>
  <si>
    <t>Railee Hernandez</t>
  </si>
  <si>
    <t>Payson King</t>
  </si>
  <si>
    <t>Adelina Siegert</t>
  </si>
  <si>
    <t xml:space="preserve">Emmie Sheram </t>
  </si>
  <si>
    <t>Madelynn Hicks</t>
  </si>
  <si>
    <t>Ava Ethridge</t>
  </si>
  <si>
    <t>Sydney Claire Dorsey</t>
  </si>
  <si>
    <t>Hadley Kittle</t>
  </si>
  <si>
    <t>Cruz Wilson</t>
  </si>
  <si>
    <t>Maggie Holder</t>
  </si>
  <si>
    <t>Ella Townsend</t>
  </si>
  <si>
    <t>Amidy Cornette</t>
  </si>
  <si>
    <t>Conlee Swanson</t>
  </si>
  <si>
    <t>Lily Jankiewicz</t>
  </si>
  <si>
    <t>Harper Perry</t>
  </si>
  <si>
    <t>Kinley Avans</t>
  </si>
  <si>
    <t>Sophia Kosich</t>
  </si>
  <si>
    <t>Harper Patterson</t>
  </si>
  <si>
    <t>JH Roping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</si>
  <si>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</si>
  <si>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Emmie Sheram</t>
  </si>
  <si>
    <t xml:space="preserve">   Junior High Boys   </t>
  </si>
  <si>
    <t>Ryder Gravitt</t>
  </si>
  <si>
    <t>Sawyer Lutz</t>
  </si>
  <si>
    <t>Cash Smith</t>
  </si>
  <si>
    <t>Landon Mowry</t>
  </si>
  <si>
    <t>Wyatt Pierce</t>
  </si>
  <si>
    <t>Devin Lecroy</t>
  </si>
  <si>
    <t>Caleb Brazell</t>
  </si>
  <si>
    <t xml:space="preserve">Steer Riding 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</si>
  <si>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</si>
  <si>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 xml:space="preserve">Qualify for all around </t>
  </si>
  <si>
    <t xml:space="preserve">  Junior High Team Roping</t>
  </si>
  <si>
    <t>Partipation</t>
  </si>
  <si>
    <t>Header</t>
  </si>
  <si>
    <t xml:space="preserve">Rhyder Gravitt </t>
  </si>
  <si>
    <t>Heeler</t>
  </si>
  <si>
    <t>Lane Bowen</t>
  </si>
  <si>
    <t xml:space="preserve">  Junior High Ribbon Roping</t>
  </si>
  <si>
    <t xml:space="preserve">Roper </t>
  </si>
  <si>
    <t>Total #</t>
  </si>
  <si>
    <t>Runner</t>
  </si>
  <si>
    <t xml:space="preserve">High School Girls </t>
  </si>
  <si>
    <t>Evelyn Mae Lutz</t>
  </si>
  <si>
    <t>Emmie Reed</t>
  </si>
  <si>
    <t>Palynn Zarndt</t>
  </si>
  <si>
    <t>Brylee Aday</t>
  </si>
  <si>
    <t>Graylynn Underwood</t>
  </si>
  <si>
    <t>Paisley Keith</t>
  </si>
  <si>
    <t>Sterling Ayers</t>
  </si>
  <si>
    <t>Peyton Wilson</t>
  </si>
  <si>
    <t>Libby Reed</t>
  </si>
  <si>
    <t>Eme McCary</t>
  </si>
  <si>
    <t>Mary Townsend</t>
  </si>
  <si>
    <t>Georgia Gracy</t>
  </si>
  <si>
    <t>KayLynn Carpenter</t>
  </si>
  <si>
    <t>Keegan Sheram</t>
  </si>
  <si>
    <t>Stokleigh Baird</t>
  </si>
  <si>
    <t>Tessa Reed</t>
  </si>
  <si>
    <t>Breleigh Buckles</t>
  </si>
  <si>
    <t>Aubree Womack</t>
  </si>
  <si>
    <t>Josie Sullivan</t>
  </si>
  <si>
    <t xml:space="preserve">Charlie Chittum </t>
  </si>
  <si>
    <r>
      <rPr>
        <rFont val="Arial"/>
        <color rgb="FFEFEFEF"/>
        <sz val="18.0"/>
      </rPr>
      <t xml:space="preserve">All Around - </t>
    </r>
    <r>
      <rPr>
        <rFont val="Arial"/>
        <color rgb="FFEFEFEF"/>
        <sz val="10.0"/>
      </rPr>
      <t>Must be in more than one event</t>
    </r>
  </si>
  <si>
    <t>Charlie Chittum</t>
  </si>
  <si>
    <t>Finals Qualifications</t>
  </si>
  <si>
    <t>Fundraisers</t>
  </si>
  <si>
    <t xml:space="preserve">Contestant </t>
  </si>
  <si>
    <t>Member</t>
  </si>
  <si>
    <t>6+ Rodeos</t>
  </si>
  <si>
    <t xml:space="preserve">Back number </t>
  </si>
  <si>
    <t>Squares</t>
  </si>
  <si>
    <t>Ad sales - $100</t>
  </si>
  <si>
    <t>Volunteer Card or $250</t>
  </si>
  <si>
    <t>Alice Smith</t>
  </si>
  <si>
    <t>No</t>
  </si>
  <si>
    <t>Austen Kirk</t>
  </si>
  <si>
    <t>Ava Williams</t>
  </si>
  <si>
    <t>Yes</t>
  </si>
  <si>
    <t>Camellia Hollis</t>
  </si>
  <si>
    <t>Collyns Roden</t>
  </si>
  <si>
    <t>JC Harris</t>
  </si>
  <si>
    <t>Kylie Long</t>
  </si>
  <si>
    <t>Lauren Stamey</t>
  </si>
  <si>
    <t>Maddox Jones</t>
  </si>
  <si>
    <t>Mollie Coker</t>
  </si>
  <si>
    <t>Olivia lee Lee</t>
  </si>
  <si>
    <t>Contestants Name First</t>
  </si>
  <si>
    <t>Contestants Name Last</t>
  </si>
  <si>
    <t>Cash or PayPal</t>
  </si>
  <si>
    <t>Amount</t>
  </si>
  <si>
    <t xml:space="preserve">Adelina </t>
  </si>
  <si>
    <t>Siegert</t>
  </si>
  <si>
    <t>PayPal</t>
  </si>
  <si>
    <t>Paid</t>
  </si>
  <si>
    <t xml:space="preserve">Amerie </t>
  </si>
  <si>
    <t>tipton</t>
  </si>
  <si>
    <t>Blair</t>
  </si>
  <si>
    <t>Phipps</t>
  </si>
  <si>
    <t>Cash</t>
  </si>
  <si>
    <t>Bodi</t>
  </si>
  <si>
    <t>Gravitt</t>
  </si>
  <si>
    <t>Braxton</t>
  </si>
  <si>
    <t>Whaley</t>
  </si>
  <si>
    <t xml:space="preserve">Breleigh </t>
  </si>
  <si>
    <t>Buckles</t>
  </si>
  <si>
    <t xml:space="preserve">Brody </t>
  </si>
  <si>
    <t>Horton</t>
  </si>
  <si>
    <t xml:space="preserve">Bryleigh </t>
  </si>
  <si>
    <t>Dodd</t>
  </si>
  <si>
    <t>Callie</t>
  </si>
  <si>
    <t>Sprayberry</t>
  </si>
  <si>
    <t>Smith</t>
  </si>
  <si>
    <t>Check - 1931</t>
  </si>
  <si>
    <t>Cedar Ray</t>
  </si>
  <si>
    <t>Hollis</t>
  </si>
  <si>
    <t xml:space="preserve">Colby </t>
  </si>
  <si>
    <t>White</t>
  </si>
  <si>
    <t>Coleman</t>
  </si>
  <si>
    <t>Webb</t>
  </si>
  <si>
    <t xml:space="preserve">Coleman </t>
  </si>
  <si>
    <t xml:space="preserve">Colt </t>
  </si>
  <si>
    <t>Farrer</t>
  </si>
  <si>
    <t>Check</t>
  </si>
  <si>
    <t>Nix</t>
  </si>
  <si>
    <t>Conner</t>
  </si>
  <si>
    <t>Wilbanks</t>
  </si>
  <si>
    <t xml:space="preserve">Cora </t>
  </si>
  <si>
    <t>Corleybett</t>
  </si>
  <si>
    <t>Haslerig</t>
  </si>
  <si>
    <t>Cruz</t>
  </si>
  <si>
    <t>Wilson</t>
  </si>
  <si>
    <t xml:space="preserve">Devin </t>
  </si>
  <si>
    <t>Lecroy</t>
  </si>
  <si>
    <t xml:space="preserve">Elijah </t>
  </si>
  <si>
    <t>Lewis</t>
  </si>
  <si>
    <t xml:space="preserve">Eliza </t>
  </si>
  <si>
    <t>Ella</t>
  </si>
  <si>
    <t xml:space="preserve">Townsend </t>
  </si>
  <si>
    <t xml:space="preserve">Ellie </t>
  </si>
  <si>
    <t>Westbrook</t>
  </si>
  <si>
    <t xml:space="preserve">Ellis </t>
  </si>
  <si>
    <t>Stanley</t>
  </si>
  <si>
    <t>Emmie</t>
  </si>
  <si>
    <t>Reed</t>
  </si>
  <si>
    <t>Evelyn Mae</t>
  </si>
  <si>
    <t xml:space="preserve"> Lutz</t>
  </si>
  <si>
    <t>Garrett</t>
  </si>
  <si>
    <t>Rogers</t>
  </si>
  <si>
    <t>Georgia</t>
  </si>
  <si>
    <t>Gracy</t>
  </si>
  <si>
    <t>Graylynn</t>
  </si>
  <si>
    <t>Underwood</t>
  </si>
  <si>
    <t xml:space="preserve">Hadley </t>
  </si>
  <si>
    <t>Kittle</t>
  </si>
  <si>
    <t>Paypal</t>
  </si>
  <si>
    <t>Little</t>
  </si>
  <si>
    <t xml:space="preserve">Harmon </t>
  </si>
  <si>
    <t>Harris</t>
  </si>
  <si>
    <t xml:space="preserve">Harper </t>
  </si>
  <si>
    <t>Buddin</t>
  </si>
  <si>
    <t>Patterson</t>
  </si>
  <si>
    <t xml:space="preserve">Hartley </t>
  </si>
  <si>
    <t xml:space="preserve">Hayzen </t>
  </si>
  <si>
    <t>Drain</t>
  </si>
  <si>
    <t xml:space="preserve">Haze </t>
  </si>
  <si>
    <t>Podskoc</t>
  </si>
  <si>
    <t xml:space="preserve">Hazel </t>
  </si>
  <si>
    <t>Newbold</t>
  </si>
  <si>
    <t xml:space="preserve">Isabela </t>
  </si>
  <si>
    <t xml:space="preserve">Jacob </t>
  </si>
  <si>
    <t>Brazell</t>
  </si>
  <si>
    <t>Josie</t>
  </si>
  <si>
    <t xml:space="preserve">Kacyn </t>
  </si>
  <si>
    <t>Garlin</t>
  </si>
  <si>
    <t xml:space="preserve">Kate </t>
  </si>
  <si>
    <t>Stewart</t>
  </si>
  <si>
    <t xml:space="preserve">Paid </t>
  </si>
  <si>
    <t xml:space="preserve">KayLynn </t>
  </si>
  <si>
    <t>Carpenter</t>
  </si>
  <si>
    <t>Keegan</t>
  </si>
  <si>
    <t>Sheram</t>
  </si>
  <si>
    <t xml:space="preserve">Kennedy </t>
  </si>
  <si>
    <t>Khloe</t>
  </si>
  <si>
    <t>Elliott</t>
  </si>
  <si>
    <t xml:space="preserve">Kip </t>
  </si>
  <si>
    <t xml:space="preserve">Kolter </t>
  </si>
  <si>
    <t xml:space="preserve">Kyleigh </t>
  </si>
  <si>
    <t>Roberts</t>
  </si>
  <si>
    <t>Lakota</t>
  </si>
  <si>
    <t>Hernandez</t>
  </si>
  <si>
    <t xml:space="preserve">Layla </t>
  </si>
  <si>
    <t>Carlson</t>
  </si>
  <si>
    <t xml:space="preserve">Libby </t>
  </si>
  <si>
    <t>cash</t>
  </si>
  <si>
    <t>Lincoln</t>
  </si>
  <si>
    <t>Petty</t>
  </si>
  <si>
    <t xml:space="preserve">Madelynn </t>
  </si>
  <si>
    <t>Hicks</t>
  </si>
  <si>
    <t xml:space="preserve">PayPal </t>
  </si>
  <si>
    <t>Maddison</t>
  </si>
  <si>
    <t>Cagle</t>
  </si>
  <si>
    <t>$15 Owes 10</t>
  </si>
  <si>
    <t>Magnolia</t>
  </si>
  <si>
    <t xml:space="preserve">Cash </t>
  </si>
  <si>
    <t>Hunter</t>
  </si>
  <si>
    <t>Newport</t>
  </si>
  <si>
    <t xml:space="preserve">Nolynn </t>
  </si>
  <si>
    <t>Ogle</t>
  </si>
  <si>
    <t>Oaklyn</t>
  </si>
  <si>
    <t xml:space="preserve">Olin </t>
  </si>
  <si>
    <t>Olivia</t>
  </si>
  <si>
    <t>Lee</t>
  </si>
  <si>
    <t xml:space="preserve">Paisley </t>
  </si>
  <si>
    <t>Keith</t>
  </si>
  <si>
    <t xml:space="preserve">Palynn </t>
  </si>
  <si>
    <t>Zarndt</t>
  </si>
  <si>
    <t>Parker</t>
  </si>
  <si>
    <t>Walters</t>
  </si>
  <si>
    <t>Payson</t>
  </si>
  <si>
    <t>King</t>
  </si>
  <si>
    <t xml:space="preserve">Peyton </t>
  </si>
  <si>
    <t>Railee</t>
  </si>
  <si>
    <t>Ridley</t>
  </si>
  <si>
    <t>McLean</t>
  </si>
  <si>
    <t>Ryder</t>
  </si>
  <si>
    <t>Bohannon</t>
  </si>
  <si>
    <t xml:space="preserve">Ryker </t>
  </si>
  <si>
    <t xml:space="preserve">Sawyer </t>
  </si>
  <si>
    <t>Lutz</t>
  </si>
  <si>
    <t xml:space="preserve">Saylor </t>
  </si>
  <si>
    <t xml:space="preserve">Skylar </t>
  </si>
  <si>
    <t xml:space="preserve">Sterling </t>
  </si>
  <si>
    <t>Ayers</t>
  </si>
  <si>
    <t xml:space="preserve">Sydney Claire </t>
  </si>
  <si>
    <t>Dorsey</t>
  </si>
  <si>
    <t xml:space="preserve">Tessa </t>
  </si>
  <si>
    <t xml:space="preserve">Willie </t>
  </si>
  <si>
    <t>Avery</t>
  </si>
  <si>
    <t>Wyatt</t>
  </si>
  <si>
    <t>Pierce</t>
  </si>
  <si>
    <t xml:space="preserve">Zoie </t>
  </si>
  <si>
    <t>Young</t>
  </si>
  <si>
    <t>#</t>
  </si>
  <si>
    <t>Status</t>
  </si>
  <si>
    <t>Date Submitted</t>
  </si>
  <si>
    <t>Contestant's Name</t>
  </si>
  <si>
    <t>Parents/Guardian Name</t>
  </si>
  <si>
    <t>Phone</t>
  </si>
  <si>
    <t>Address</t>
  </si>
  <si>
    <t>Date of Birth</t>
  </si>
  <si>
    <t>School Grade- Enter 0 for Kindergarten and Below</t>
  </si>
  <si>
    <t>Email Address</t>
  </si>
  <si>
    <t>School Attended</t>
  </si>
  <si>
    <t>Membership Dues- $75</t>
  </si>
  <si>
    <t>Contestant's Division</t>
  </si>
  <si>
    <t>Gender</t>
  </si>
  <si>
    <t>BUCKAROO - Events I Plan to Participate In (you can change at any time)...</t>
  </si>
  <si>
    <t>ROOKIE - Events I Plan to Participate In (you can change at any time)...</t>
  </si>
  <si>
    <t>WRANGLER - Events I Plan to Participate In (you can change at any time)...</t>
  </si>
  <si>
    <t>JUNIOR HIGH - Events I Plan to Participate In (you can change at any time)...</t>
  </si>
  <si>
    <t>HIGH SCHOOL - Events I Plan to Participate In (you can change at any time)...</t>
  </si>
  <si>
    <t>Are you interested in our GJRA queen contest?</t>
  </si>
  <si>
    <t>Volunteer Information</t>
  </si>
  <si>
    <t>GJRA Rulebook</t>
  </si>
  <si>
    <t>Sponsorship</t>
  </si>
  <si>
    <t>Participant Release</t>
  </si>
  <si>
    <t>Amerie tipton</t>
  </si>
  <si>
    <t>sterling ayers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</si>
</sst>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-mmm"/>
    <numFmt numFmtId="165" formatCode="mmm d"/>
    <numFmt numFmtId="166" formatCode="mmmm d"/>
    <numFmt numFmtId="167" formatCode="m/d"/>
    <numFmt numFmtId="168" formatCode="d-mmmm"/>
    <numFmt numFmtId="169" formatCode="&quot;$&quot;#,##0.00"/>
    <numFmt numFmtId="170" formatCode="m/d/yyyy h:mm am/pm"/>
    <numFmt numFmtId="171" formatCode="m/d/yyyy"/>
  </numFmts>
  <fonts count="31">
    <font>
      <sz val="11.0"/>
      <color theme="1"/>
      <name val="Aptos Narrow"/>
      <scheme val="minor"/>
    </font>
    <font>
      <sz val="18.0"/>
      <color rgb="FFEFEFEF"/>
      <name val="Arial"/>
    </font>
    <font>
      <sz val="18.0"/>
      <color rgb="FF000000"/>
      <name val="Arial"/>
    </font>
    <font>
      <sz val="14.0"/>
      <color rgb="FF000000"/>
      <name val="Arial"/>
    </font>
    <font>
      <sz val="18.0"/>
      <color rgb="FF000000"/>
      <name val="&quot;Aptos Narrow&quot;"/>
    </font>
    <font>
      <sz val="14.0"/>
      <color rgb="FF000000"/>
      <name val="&quot;Aptos Narrow&quot;"/>
    </font>
    <font>
      <sz val="13.0"/>
      <color rgb="FF000000"/>
      <name val="Arial"/>
    </font>
    <font/>
    <font>
      <sz val="13.0"/>
      <color theme="1"/>
      <name val="Arial"/>
    </font>
    <font>
      <sz val="14.0"/>
      <color theme="1"/>
      <name val="Aptos Narrow"/>
    </font>
    <font>
      <sz val="14.0"/>
      <color theme="1"/>
      <name val="Arial"/>
    </font>
    <font>
      <sz val="14.0"/>
      <color theme="1"/>
      <name val="Aptos Narrow"/>
      <scheme val="minor"/>
    </font>
    <font>
      <color theme="1"/>
      <name val="Aptos Narrow"/>
      <scheme val="minor"/>
    </font>
    <font>
      <sz val="12.0"/>
      <color rgb="FF000000"/>
      <name val="Arial"/>
    </font>
    <font>
      <sz val="12.0"/>
      <color theme="1"/>
      <name val="Aptos Narrow"/>
    </font>
    <font>
      <sz val="14.0"/>
      <color rgb="FFD9D9D9"/>
      <name val="&quot;Aptos Narrow&quot;"/>
    </font>
    <font>
      <sz val="18.0"/>
      <color theme="1"/>
      <name val="Arial"/>
    </font>
    <font>
      <sz val="14.0"/>
      <color rgb="FFCCCCCC"/>
      <name val="Aptos Narrow"/>
      <scheme val="minor"/>
    </font>
    <font>
      <sz val="10.0"/>
      <color theme="1"/>
      <name val="Arial"/>
    </font>
    <font>
      <sz val="12.0"/>
      <color theme="1"/>
      <name val="Aptos Narrow"/>
      <scheme val="minor"/>
    </font>
    <font>
      <sz val="14.0"/>
      <color rgb="FFD9D9D9"/>
      <name val="Aptos Narrow"/>
      <scheme val="minor"/>
    </font>
    <font>
      <sz val="14.0"/>
      <color rgb="FFD9D9D9"/>
      <name val="Arial"/>
    </font>
    <font>
      <sz val="12.0"/>
      <color theme="1"/>
      <name val="Arial"/>
    </font>
    <font>
      <sz val="15.0"/>
      <color rgb="FFEFEFEF"/>
      <name val="Arial"/>
    </font>
    <font>
      <sz val="16.0"/>
      <color rgb="FFEFEFEF"/>
      <name val="Arial"/>
    </font>
    <font>
      <sz val="13.0"/>
      <color rgb="FF000000"/>
      <name val="&quot;Aptos Narrow&quot;"/>
    </font>
    <font>
      <sz val="13.0"/>
      <color theme="1"/>
      <name val="Aptos Narrow"/>
      <scheme val="minor"/>
    </font>
    <font>
      <b/>
      <sz val="11.0"/>
      <color theme="1"/>
      <name val="Arial"/>
    </font>
    <font>
      <sz val="11.0"/>
      <color theme="1"/>
      <name val="Aptos Narrow"/>
    </font>
    <font>
      <sz val="11.0"/>
      <color theme="1"/>
      <name val="Arial"/>
    </font>
    <font>
      <sz val="11.0"/>
      <color rgb="FF000000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073763"/>
        <bgColor rgb="FF073763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CE5CD"/>
        <bgColor rgb="FFFCE5CD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11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0" fillId="2" fontId="2" numFmtId="0" xfId="0" applyAlignment="1" applyFont="1">
      <alignment horizontal="center" readingOrder="0" shrinkToFit="0" vertical="bottom" wrapText="0"/>
    </xf>
    <xf borderId="0" fillId="2" fontId="3" numFmtId="0" xfId="0" applyAlignment="1" applyFont="1">
      <alignment horizontal="center" readingOrder="0" shrinkToFit="0" vertical="bottom" wrapText="0"/>
    </xf>
    <xf borderId="0" fillId="0" fontId="4" numFmtId="0" xfId="0" applyAlignment="1" applyFont="1">
      <alignment shrinkToFit="0" vertical="bottom" wrapText="0"/>
    </xf>
    <xf borderId="0" fillId="0" fontId="2" numFmtId="164" xfId="0" applyAlignment="1" applyFont="1" applyNumberFormat="1">
      <alignment horizontal="center" readingOrder="0" shrinkToFit="0" vertical="bottom" wrapText="0"/>
    </xf>
    <xf borderId="0" fillId="0" fontId="4" numFmtId="0" xfId="0" applyAlignment="1" applyFont="1">
      <alignment horizontal="center" shrinkToFit="0" vertical="bottom" wrapText="0"/>
    </xf>
    <xf borderId="0" fillId="0" fontId="5" numFmtId="0" xfId="0" applyAlignment="1" applyFont="1">
      <alignment horizontal="center" readingOrder="0" shrinkToFit="0" vertical="bottom" wrapText="0"/>
    </xf>
    <xf borderId="0" fillId="2" fontId="4" numFmtId="0" xfId="0" applyAlignment="1" applyFont="1">
      <alignment shrinkToFit="0" vertical="bottom" wrapText="0"/>
    </xf>
    <xf quotePrefix="1" borderId="1" fillId="0" fontId="3" numFmtId="0" xfId="0" applyAlignment="1" applyBorder="1" applyFont="1">
      <alignment horizontal="center" readingOrder="0" shrinkToFit="0" vertical="bottom" wrapText="0"/>
    </xf>
    <xf borderId="1" fillId="0" fontId="3" numFmtId="0" xfId="0" applyAlignment="1" applyBorder="1" applyFont="1">
      <alignment horizontal="center" readingOrder="0" shrinkToFit="0" vertical="bottom" wrapText="0"/>
    </xf>
    <xf borderId="1" fillId="0" fontId="3" numFmtId="165" xfId="0" applyAlignment="1" applyBorder="1" applyFont="1" applyNumberFormat="1">
      <alignment horizontal="center" readingOrder="0" shrinkToFit="0" vertical="bottom" wrapText="0"/>
    </xf>
    <xf borderId="1" fillId="0" fontId="3" numFmtId="166" xfId="0" applyAlignment="1" applyBorder="1" applyFont="1" applyNumberFormat="1">
      <alignment horizontal="center" readingOrder="0" shrinkToFit="0" vertical="bottom" wrapText="0"/>
    </xf>
    <xf borderId="2" fillId="0" fontId="3" numFmtId="166" xfId="0" applyAlignment="1" applyBorder="1" applyFont="1" applyNumberFormat="1">
      <alignment horizontal="center" readingOrder="0" shrinkToFit="0" vertical="bottom" wrapText="0"/>
    </xf>
    <xf borderId="1" fillId="0" fontId="6" numFmtId="0" xfId="0" applyAlignment="1" applyBorder="1" applyFont="1">
      <alignment horizontal="center" readingOrder="0" shrinkToFit="0" vertical="bottom" wrapText="0"/>
    </xf>
    <xf borderId="0" fillId="2" fontId="1" numFmtId="0" xfId="0" applyAlignment="1" applyFont="1">
      <alignment readingOrder="0" shrinkToFit="0" vertical="bottom" wrapText="0"/>
    </xf>
    <xf borderId="3" fillId="0" fontId="7" numFmtId="0" xfId="0" applyBorder="1" applyFont="1"/>
    <xf borderId="4" fillId="0" fontId="7" numFmtId="0" xfId="0" applyBorder="1" applyFont="1"/>
    <xf borderId="3" fillId="0" fontId="3" numFmtId="166" xfId="0" applyAlignment="1" applyBorder="1" applyFont="1" applyNumberFormat="1">
      <alignment horizontal="center" readingOrder="0" shrinkToFit="0" vertical="bottom" wrapText="0"/>
    </xf>
    <xf borderId="3" fillId="0" fontId="8" numFmtId="0" xfId="0" applyAlignment="1" applyBorder="1" applyFont="1">
      <alignment horizontal="center" readingOrder="0"/>
    </xf>
    <xf borderId="3" fillId="0" fontId="3" numFmtId="0" xfId="0" applyAlignment="1" applyBorder="1" applyFont="1">
      <alignment readingOrder="0" shrinkToFit="0" vertical="bottom" wrapText="0"/>
    </xf>
    <xf borderId="0" fillId="0" fontId="2" numFmtId="0" xfId="0" applyAlignment="1" applyFont="1">
      <alignment horizontal="center" readingOrder="0" shrinkToFit="0" vertical="bottom" wrapText="0"/>
    </xf>
    <xf borderId="5" fillId="0" fontId="3" numFmtId="0" xfId="0" applyAlignment="1" applyBorder="1" applyFont="1">
      <alignment horizontal="center" readingOrder="0" shrinkToFit="0" vertical="bottom" wrapText="0"/>
    </xf>
    <xf borderId="3" fillId="0" fontId="3" numFmtId="0" xfId="0" applyAlignment="1" applyBorder="1" applyFont="1">
      <alignment horizontal="center" readingOrder="0" shrinkToFit="0" vertical="bottom" wrapText="0"/>
    </xf>
    <xf borderId="5" fillId="0" fontId="3" numFmtId="0" xfId="0" applyAlignment="1" applyBorder="1" applyFont="1">
      <alignment readingOrder="0" shrinkToFit="0" vertical="bottom" wrapText="0"/>
    </xf>
    <xf borderId="0" fillId="0" fontId="4" numFmtId="0" xfId="0" applyAlignment="1" applyFont="1">
      <alignment readingOrder="0" shrinkToFit="0" vertical="bottom" wrapText="0"/>
    </xf>
    <xf borderId="0" fillId="0" fontId="4" numFmtId="0" xfId="0" applyAlignment="1" applyFont="1">
      <alignment horizontal="center" readingOrder="0" shrinkToFit="0" vertical="bottom" wrapText="0"/>
    </xf>
    <xf borderId="0" fillId="0" fontId="5" numFmtId="0" xfId="0" applyAlignment="1" applyFont="1">
      <alignment horizontal="center" shrinkToFit="0" vertical="bottom" wrapText="0"/>
    </xf>
    <xf borderId="5" fillId="0" fontId="9" numFmtId="0" xfId="0" applyAlignment="1" applyBorder="1" applyFont="1">
      <alignment horizontal="right" vertical="bottom"/>
    </xf>
    <xf borderId="5" fillId="0" fontId="9" numFmtId="0" xfId="0" applyAlignment="1" applyBorder="1" applyFont="1">
      <alignment vertical="bottom"/>
    </xf>
    <xf borderId="5" fillId="0" fontId="9" numFmtId="0" xfId="0" applyAlignment="1" applyBorder="1" applyFont="1">
      <alignment vertical="bottom"/>
    </xf>
    <xf borderId="5" fillId="0" fontId="9" numFmtId="0" xfId="0" applyAlignment="1" applyBorder="1" applyFont="1">
      <alignment readingOrder="0" vertical="bottom"/>
    </xf>
    <xf borderId="5" fillId="0" fontId="10" numFmtId="0" xfId="0" applyAlignment="1" applyBorder="1" applyFont="1">
      <alignment readingOrder="0" vertical="bottom"/>
    </xf>
    <xf borderId="5" fillId="0" fontId="10" numFmtId="0" xfId="0" applyAlignment="1" applyBorder="1" applyFont="1">
      <alignment horizontal="right" readingOrder="0" vertical="bottom"/>
    </xf>
    <xf borderId="5" fillId="0" fontId="9" numFmtId="0" xfId="0" applyAlignment="1" applyBorder="1" applyFont="1">
      <alignment horizontal="right" vertical="bottom"/>
    </xf>
    <xf borderId="0" fillId="0" fontId="11" numFmtId="0" xfId="0" applyFont="1"/>
    <xf borderId="0" fillId="2" fontId="3" numFmtId="4" xfId="0" applyAlignment="1" applyFont="1" applyNumberFormat="1">
      <alignment horizontal="center" readingOrder="0" shrinkToFit="0" vertical="bottom" wrapText="0"/>
    </xf>
    <xf borderId="0" fillId="2" fontId="3" numFmtId="165" xfId="0" applyAlignment="1" applyFont="1" applyNumberFormat="1">
      <alignment horizontal="center" readingOrder="0" shrinkToFit="0" vertical="bottom" wrapText="0"/>
    </xf>
    <xf borderId="0" fillId="2" fontId="3" numFmtId="166" xfId="0" applyAlignment="1" applyFont="1" applyNumberFormat="1">
      <alignment horizontal="center" readingOrder="0" shrinkToFit="0" vertical="bottom" wrapText="0"/>
    </xf>
    <xf borderId="0" fillId="2" fontId="12" numFmtId="0" xfId="0" applyFont="1"/>
    <xf borderId="0" fillId="0" fontId="12" numFmtId="4" xfId="0" applyAlignment="1" applyFont="1" applyNumberFormat="1">
      <alignment horizontal="center"/>
    </xf>
    <xf borderId="0" fillId="0" fontId="3" numFmtId="166" xfId="0" applyAlignment="1" applyFont="1" applyNumberFormat="1">
      <alignment horizontal="center" readingOrder="0" shrinkToFit="0" vertical="bottom" wrapText="0"/>
    </xf>
    <xf borderId="0" fillId="0" fontId="3" numFmtId="4" xfId="0" applyAlignment="1" applyFont="1" applyNumberFormat="1">
      <alignment horizontal="center" readingOrder="0" shrinkToFit="0" vertical="bottom" wrapText="0"/>
    </xf>
    <xf borderId="0" fillId="0" fontId="3" numFmtId="0" xfId="0" applyAlignment="1" applyFont="1">
      <alignment horizontal="center" readingOrder="0" shrinkToFit="0" vertical="bottom" wrapText="0"/>
    </xf>
    <xf quotePrefix="1" borderId="6" fillId="0" fontId="3" numFmtId="0" xfId="0" applyAlignment="1" applyBorder="1" applyFont="1">
      <alignment horizontal="center" readingOrder="0" shrinkToFit="0" vertical="bottom" wrapText="0"/>
    </xf>
    <xf borderId="7" fillId="0" fontId="7" numFmtId="0" xfId="0" applyBorder="1" applyFont="1"/>
    <xf borderId="8" fillId="0" fontId="7" numFmtId="0" xfId="0" applyBorder="1" applyFont="1"/>
    <xf borderId="6" fillId="0" fontId="3" numFmtId="166" xfId="0" applyAlignment="1" applyBorder="1" applyFont="1" applyNumberFormat="1">
      <alignment horizontal="center" readingOrder="0" shrinkToFit="0" vertical="bottom" wrapText="0"/>
    </xf>
    <xf borderId="0" fillId="0" fontId="3" numFmtId="165" xfId="0" applyAlignment="1" applyFont="1" applyNumberFormat="1">
      <alignment horizontal="center" readingOrder="0" shrinkToFit="0" vertical="bottom" wrapText="0"/>
    </xf>
    <xf borderId="0" fillId="0" fontId="6" numFmtId="0" xfId="0" applyAlignment="1" applyFont="1">
      <alignment horizontal="center" readingOrder="0" shrinkToFit="0" vertical="bottom" wrapText="0"/>
    </xf>
    <xf borderId="6" fillId="0" fontId="3" numFmtId="0" xfId="0" applyAlignment="1" applyBorder="1" applyFont="1">
      <alignment horizontal="center" readingOrder="0" shrinkToFit="0" vertical="bottom" wrapText="0"/>
    </xf>
    <xf borderId="0" fillId="0" fontId="13" numFmtId="4" xfId="0" applyAlignment="1" applyFont="1" applyNumberFormat="1">
      <alignment horizontal="center" readingOrder="0" shrinkToFit="0" vertical="bottom" wrapText="0"/>
    </xf>
    <xf borderId="0" fillId="0" fontId="13" numFmtId="0" xfId="0" applyAlignment="1" applyFont="1">
      <alignment horizontal="center" readingOrder="0" shrinkToFit="0" vertical="bottom" wrapText="0"/>
    </xf>
    <xf borderId="5" fillId="0" fontId="13" numFmtId="0" xfId="0" applyAlignment="1" applyBorder="1" applyFont="1">
      <alignment horizontal="center" readingOrder="0" shrinkToFit="0" vertical="bottom" wrapText="0"/>
    </xf>
    <xf borderId="0" fillId="0" fontId="8" numFmtId="0" xfId="0" applyAlignment="1" applyFont="1">
      <alignment horizontal="center" readingOrder="0"/>
    </xf>
    <xf borderId="0" fillId="0" fontId="3" numFmtId="0" xfId="0" applyAlignment="1" applyFont="1">
      <alignment readingOrder="0" shrinkToFit="0" vertical="bottom" wrapText="0"/>
    </xf>
    <xf borderId="5" fillId="0" fontId="3" numFmtId="167" xfId="0" applyAlignment="1" applyBorder="1" applyFont="1" applyNumberFormat="1">
      <alignment horizontal="center" readingOrder="0" shrinkToFit="0" vertical="bottom" wrapText="0"/>
    </xf>
    <xf borderId="0" fillId="0" fontId="5" numFmtId="4" xfId="0" applyAlignment="1" applyFont="1" applyNumberFormat="1">
      <alignment horizontal="center" shrinkToFit="0" vertical="bottom" wrapText="0"/>
    </xf>
    <xf borderId="0" fillId="0" fontId="5" numFmtId="4" xfId="0" applyAlignment="1" applyFont="1" applyNumberFormat="1">
      <alignment horizontal="center" readingOrder="0" shrinkToFit="0" vertical="bottom" wrapText="0"/>
    </xf>
    <xf borderId="5" fillId="0" fontId="5" numFmtId="0" xfId="0" applyAlignment="1" applyBorder="1" applyFont="1">
      <alignment horizontal="center" readingOrder="0" shrinkToFit="0" vertical="bottom" wrapText="0"/>
    </xf>
    <xf borderId="0" fillId="0" fontId="11" numFmtId="4" xfId="0" applyAlignment="1" applyFont="1" applyNumberFormat="1">
      <alignment horizontal="center"/>
    </xf>
    <xf borderId="0" fillId="0" fontId="14" numFmtId="0" xfId="0" applyAlignment="1" applyFont="1">
      <alignment vertical="bottom"/>
    </xf>
    <xf borderId="0" fillId="0" fontId="1" numFmtId="0" xfId="0" applyAlignment="1" applyFont="1">
      <alignment readingOrder="0" shrinkToFit="0" vertical="bottom" wrapText="0"/>
    </xf>
    <xf borderId="0" fillId="0" fontId="15" numFmtId="4" xfId="0" applyAlignment="1" applyFont="1" applyNumberFormat="1">
      <alignment horizontal="center" shrinkToFit="0" vertical="bottom" wrapText="0"/>
    </xf>
    <xf borderId="0" fillId="0" fontId="16" numFmtId="0" xfId="0" applyAlignment="1" applyFont="1">
      <alignment horizontal="center" vertical="bottom"/>
    </xf>
    <xf borderId="0" fillId="0" fontId="10" numFmtId="0" xfId="0" applyAlignment="1" applyFont="1">
      <alignment horizontal="center" vertical="bottom"/>
    </xf>
    <xf borderId="0" fillId="0" fontId="10" numFmtId="0" xfId="0" applyAlignment="1" applyFont="1">
      <alignment horizontal="center" readingOrder="0" vertical="bottom"/>
    </xf>
    <xf borderId="5" fillId="0" fontId="10" numFmtId="0" xfId="0" applyAlignment="1" applyBorder="1" applyFont="1">
      <alignment horizontal="center" vertical="bottom"/>
    </xf>
    <xf borderId="5" fillId="0" fontId="10" numFmtId="0" xfId="0" applyAlignment="1" applyBorder="1" applyFont="1">
      <alignment horizontal="center" readingOrder="0" vertical="bottom"/>
    </xf>
    <xf borderId="0" fillId="0" fontId="17" numFmtId="4" xfId="0" applyAlignment="1" applyFont="1" applyNumberFormat="1">
      <alignment horizontal="center"/>
    </xf>
    <xf borderId="0" fillId="0" fontId="10" numFmtId="4" xfId="0" applyAlignment="1" applyFont="1" applyNumberFormat="1">
      <alignment horizontal="center" readingOrder="0"/>
    </xf>
    <xf borderId="0" fillId="0" fontId="18" numFmtId="0" xfId="0" applyAlignment="1" applyFont="1">
      <alignment readingOrder="0"/>
    </xf>
    <xf borderId="0" fillId="0" fontId="19" numFmtId="0" xfId="0" applyFont="1"/>
    <xf borderId="5" fillId="0" fontId="10" numFmtId="0" xfId="0" applyAlignment="1" applyBorder="1" applyFont="1">
      <alignment vertical="bottom"/>
    </xf>
    <xf borderId="0" fillId="0" fontId="20" numFmtId="4" xfId="0" applyAlignment="1" applyFont="1" applyNumberFormat="1">
      <alignment horizontal="center"/>
    </xf>
    <xf borderId="5" fillId="0" fontId="3" numFmtId="2" xfId="0" applyAlignment="1" applyBorder="1" applyFont="1" applyNumberFormat="1">
      <alignment horizontal="center" readingOrder="0" shrinkToFit="0" vertical="bottom" wrapText="0"/>
    </xf>
    <xf borderId="0" fillId="0" fontId="21" numFmtId="4" xfId="0" applyAlignment="1" applyFont="1" applyNumberFormat="1">
      <alignment horizontal="center" readingOrder="0"/>
    </xf>
    <xf borderId="0" fillId="0" fontId="22" numFmtId="0" xfId="0" applyAlignment="1" applyFont="1">
      <alignment readingOrder="0"/>
    </xf>
    <xf borderId="0" fillId="0" fontId="2" numFmtId="0" xfId="0" applyAlignment="1" applyFont="1">
      <alignment readingOrder="0" shrinkToFit="0" vertical="bottom" wrapText="0"/>
    </xf>
    <xf borderId="5" fillId="0" fontId="3" numFmtId="49" xfId="0" applyAlignment="1" applyBorder="1" applyFont="1" applyNumberFormat="1">
      <alignment horizontal="center" readingOrder="0" shrinkToFit="0" vertical="bottom" wrapText="0"/>
    </xf>
    <xf borderId="0" fillId="0" fontId="4" numFmtId="164" xfId="0" applyAlignment="1" applyFont="1" applyNumberFormat="1">
      <alignment horizontal="center" readingOrder="0" shrinkToFit="0" vertical="bottom" wrapText="0"/>
    </xf>
    <xf borderId="0" fillId="2" fontId="23" numFmtId="0" xfId="0" applyAlignment="1" applyFont="1">
      <alignment horizontal="center" readingOrder="0" shrinkToFit="0" vertical="bottom" wrapText="0"/>
    </xf>
    <xf borderId="0" fillId="0" fontId="4" numFmtId="168" xfId="0" applyAlignment="1" applyFont="1" applyNumberFormat="1">
      <alignment horizontal="center" readingOrder="0" shrinkToFit="0" vertical="bottom" wrapText="0"/>
    </xf>
    <xf borderId="0" fillId="2" fontId="24" numFmtId="0" xfId="0" applyAlignment="1" applyFont="1">
      <alignment readingOrder="0" shrinkToFit="0" vertical="bottom" wrapText="0"/>
    </xf>
    <xf borderId="0" fillId="2" fontId="23" numFmtId="0" xfId="0" applyAlignment="1" applyFont="1">
      <alignment readingOrder="0" shrinkToFit="0" vertical="bottom" wrapText="0"/>
    </xf>
    <xf borderId="0" fillId="2" fontId="23" numFmtId="0" xfId="0" applyAlignment="1" applyFont="1">
      <alignment horizontal="center" readingOrder="0" shrinkToFit="0" vertical="bottom" wrapText="1"/>
    </xf>
    <xf borderId="0" fillId="3" fontId="25" numFmtId="0" xfId="0" applyAlignment="1" applyFill="1" applyFont="1">
      <alignment readingOrder="0" shrinkToFit="0" vertical="bottom" wrapText="0"/>
    </xf>
    <xf borderId="0" fillId="0" fontId="25" numFmtId="0" xfId="0" applyAlignment="1" applyFont="1">
      <alignment horizontal="center" readingOrder="0" shrinkToFit="0" vertical="bottom" wrapText="0"/>
    </xf>
    <xf borderId="0" fillId="0" fontId="25" numFmtId="0" xfId="0" applyAlignment="1" applyFont="1">
      <alignment horizontal="center" shrinkToFit="0" vertical="bottom" wrapText="0"/>
    </xf>
    <xf borderId="0" fillId="3" fontId="6" numFmtId="0" xfId="0" applyAlignment="1" applyFont="1">
      <alignment readingOrder="0" shrinkToFit="0" vertical="bottom" wrapText="0"/>
    </xf>
    <xf borderId="0" fillId="0" fontId="26" numFmtId="0" xfId="0" applyFont="1"/>
    <xf borderId="9" fillId="4" fontId="27" numFmtId="0" xfId="0" applyAlignment="1" applyBorder="1" applyFill="1" applyFont="1">
      <alignment horizontal="center" vertical="bottom"/>
    </xf>
    <xf borderId="0" fillId="3" fontId="28" numFmtId="0" xfId="0" applyAlignment="1" applyFont="1">
      <alignment vertical="bottom"/>
    </xf>
    <xf borderId="0" fillId="0" fontId="28" numFmtId="0" xfId="0" applyAlignment="1" applyFont="1">
      <alignment vertical="bottom"/>
    </xf>
    <xf borderId="0" fillId="0" fontId="29" numFmtId="0" xfId="0" applyAlignment="1" applyFont="1">
      <alignment vertical="bottom"/>
    </xf>
    <xf borderId="0" fillId="5" fontId="29" numFmtId="169" xfId="0" applyAlignment="1" applyFill="1" applyFont="1" applyNumberFormat="1">
      <alignment horizontal="center" vertical="bottom"/>
    </xf>
    <xf borderId="0" fillId="5" fontId="29" numFmtId="0" xfId="0" applyAlignment="1" applyFont="1">
      <alignment vertical="bottom"/>
    </xf>
    <xf borderId="0" fillId="6" fontId="29" numFmtId="0" xfId="0" applyAlignment="1" applyFill="1" applyFont="1">
      <alignment vertical="bottom"/>
    </xf>
    <xf borderId="0" fillId="6" fontId="29" numFmtId="169" xfId="0" applyAlignment="1" applyFont="1" applyNumberFormat="1">
      <alignment horizontal="right" vertical="bottom"/>
    </xf>
    <xf borderId="0" fillId="0" fontId="29" numFmtId="0" xfId="0" applyAlignment="1" applyFont="1">
      <alignment readingOrder="0" vertical="bottom"/>
    </xf>
    <xf borderId="0" fillId="0" fontId="29" numFmtId="169" xfId="0" applyAlignment="1" applyFont="1" applyNumberFormat="1">
      <alignment horizontal="right" vertical="bottom"/>
    </xf>
    <xf borderId="0" fillId="6" fontId="29" numFmtId="169" xfId="0" applyAlignment="1" applyFont="1" applyNumberFormat="1">
      <alignment horizontal="center" vertical="bottom"/>
    </xf>
    <xf borderId="0" fillId="6" fontId="28" numFmtId="0" xfId="0" applyAlignment="1" applyFont="1">
      <alignment vertical="bottom"/>
    </xf>
    <xf borderId="0" fillId="6" fontId="29" numFmtId="0" xfId="0" applyAlignment="1" applyFont="1">
      <alignment readingOrder="0" vertical="bottom"/>
    </xf>
    <xf borderId="0" fillId="6" fontId="29" numFmtId="169" xfId="0" applyAlignment="1" applyFont="1" applyNumberFormat="1">
      <alignment horizontal="center" vertical="bottom"/>
    </xf>
    <xf borderId="0" fillId="7" fontId="29" numFmtId="0" xfId="0" applyAlignment="1" applyFill="1" applyFont="1">
      <alignment vertical="bottom"/>
    </xf>
    <xf borderId="0" fillId="7" fontId="29" numFmtId="169" xfId="0" applyAlignment="1" applyFont="1" applyNumberFormat="1">
      <alignment horizontal="right" vertical="bottom"/>
    </xf>
    <xf borderId="0" fillId="0" fontId="29" numFmtId="169" xfId="0" applyAlignment="1" applyFont="1" applyNumberFormat="1">
      <alignment horizontal="center" vertical="bottom"/>
    </xf>
    <xf borderId="0" fillId="0" fontId="29" numFmtId="169" xfId="0" applyAlignment="1" applyFont="1" applyNumberFormat="1">
      <alignment horizontal="center" vertical="bottom"/>
    </xf>
    <xf borderId="0" fillId="7" fontId="29" numFmtId="0" xfId="0" applyAlignment="1" applyFont="1">
      <alignment readingOrder="0" vertical="bottom"/>
    </xf>
    <xf borderId="0" fillId="6" fontId="29" numFmtId="169" xfId="0" applyAlignment="1" applyFont="1" applyNumberFormat="1">
      <alignment horizontal="right" vertical="bottom"/>
    </xf>
    <xf borderId="0" fillId="0" fontId="30" numFmtId="0" xfId="0" applyAlignment="1" applyFont="1">
      <alignment readingOrder="0" shrinkToFit="0" vertical="bottom" wrapText="0"/>
    </xf>
    <xf borderId="0" fillId="0" fontId="30" numFmtId="0" xfId="0" applyAlignment="1" applyFont="1">
      <alignment horizontal="right" readingOrder="0" shrinkToFit="0" vertical="bottom" wrapText="0"/>
    </xf>
    <xf borderId="0" fillId="0" fontId="30" numFmtId="170" xfId="0" applyAlignment="1" applyFont="1" applyNumberFormat="1">
      <alignment horizontal="right" readingOrder="0" shrinkToFit="0" vertical="bottom" wrapText="0"/>
    </xf>
    <xf borderId="0" fillId="0" fontId="30" numFmtId="171" xfId="0" applyAlignment="1" applyFont="1" applyNumberFormat="1">
      <alignment horizontal="right" readingOrder="0" shrinkToFit="0" vertical="bottom" wrapText="0"/>
    </xf>
    <xf borderId="0" fillId="0" fontId="30" numFmtId="0" xfId="0" applyAlignment="1" applyFont="1">
      <alignment shrinkToFit="0" vertical="bottom" wrapText="0"/>
    </xf>
    <xf borderId="0" fillId="0" fontId="12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2200275</xdr:colOff>
      <xdr:row>0</xdr:row>
      <xdr:rowOff>266700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400050</xdr:colOff>
      <xdr:row>0</xdr:row>
      <xdr:rowOff>247650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1876425</xdr:colOff>
      <xdr:row>0</xdr:row>
      <xdr:rowOff>209550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1905000</xdr:colOff>
      <xdr:row>0</xdr:row>
      <xdr:rowOff>190500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1952625</xdr:colOff>
      <xdr:row>0</xdr:row>
      <xdr:rowOff>238125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2066925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2152650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2724150</xdr:colOff>
      <xdr:row>0</xdr:row>
      <xdr:rowOff>238125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2962275</xdr:colOff>
      <xdr:row>0</xdr:row>
      <xdr:rowOff>247650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1981200</xdr:colOff>
      <xdr:row>0</xdr:row>
      <xdr:rowOff>257175</xdr:rowOff>
    </xdr:from>
    <xdr:ext cx="1238250" cy="59055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13" width="12.88"/>
    <col customWidth="1" min="14" max="14" width="1.88"/>
    <col customWidth="1" min="15" max="15" width="10.88"/>
    <col customWidth="1" min="16" max="28" width="8.63"/>
  </cols>
  <sheetData>
    <row r="1" ht="88.5" customHeight="1">
      <c r="A1" s="1"/>
      <c r="B1" s="1" t="s">
        <v>0</v>
      </c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2"/>
      <c r="O1" s="3"/>
    </row>
    <row r="2">
      <c r="A2" s="4"/>
      <c r="B2" s="4"/>
      <c r="C2" s="5"/>
      <c r="N2" s="6"/>
      <c r="O2" s="7"/>
    </row>
    <row r="3">
      <c r="A3" s="8"/>
      <c r="B3" s="8"/>
      <c r="C3" s="5"/>
      <c r="D3" s="9" t="s">
        <v>1</v>
      </c>
      <c r="E3" s="10" t="s">
        <v>2</v>
      </c>
      <c r="F3" s="11">
        <v>45941.0</v>
      </c>
      <c r="G3" s="11">
        <v>45976.0</v>
      </c>
      <c r="H3" s="11">
        <v>46095.0</v>
      </c>
      <c r="I3" s="11">
        <v>46096.0</v>
      </c>
      <c r="J3" s="12">
        <v>46123.0</v>
      </c>
      <c r="K3" s="11">
        <v>46124.0</v>
      </c>
      <c r="L3" s="13">
        <v>46151.0</v>
      </c>
      <c r="M3" s="10" t="s">
        <v>3</v>
      </c>
      <c r="N3" s="6"/>
      <c r="O3" s="14" t="s">
        <v>4</v>
      </c>
    </row>
    <row r="4">
      <c r="A4" s="15"/>
      <c r="B4" s="15" t="s">
        <v>5</v>
      </c>
      <c r="C4" s="6"/>
      <c r="D4" s="16"/>
      <c r="E4" s="16"/>
      <c r="F4" s="16"/>
      <c r="G4" s="16"/>
      <c r="H4" s="16"/>
      <c r="I4" s="16"/>
      <c r="J4" s="16"/>
      <c r="K4" s="16"/>
      <c r="L4" s="17"/>
      <c r="M4" s="18">
        <v>45821.0</v>
      </c>
      <c r="N4" s="6"/>
      <c r="O4" s="19" t="s">
        <v>6</v>
      </c>
    </row>
    <row r="5">
      <c r="A5" s="20">
        <v>1.0</v>
      </c>
      <c r="B5" s="20" t="s">
        <v>7</v>
      </c>
      <c r="C5" s="21"/>
      <c r="D5" s="22"/>
      <c r="E5" s="22">
        <v>1.0</v>
      </c>
      <c r="F5" s="22"/>
      <c r="G5" s="22"/>
      <c r="H5" s="22"/>
      <c r="I5" s="22"/>
      <c r="J5" s="22"/>
      <c r="K5" s="22"/>
      <c r="L5" s="22"/>
      <c r="M5" s="23"/>
      <c r="N5" s="6"/>
      <c r="O5" s="22">
        <f t="shared" ref="O5:O21" si="1">sum(D5:M5)</f>
        <v>1</v>
      </c>
    </row>
    <row r="6">
      <c r="A6" s="20">
        <v>2.0</v>
      </c>
      <c r="B6" s="20" t="s">
        <v>8</v>
      </c>
      <c r="C6" s="21"/>
      <c r="D6" s="22"/>
      <c r="E6" s="22">
        <v>1.0</v>
      </c>
      <c r="F6" s="22">
        <v>1.0</v>
      </c>
      <c r="G6" s="22">
        <v>1.0</v>
      </c>
      <c r="H6" s="22">
        <v>1.0</v>
      </c>
      <c r="I6" s="22"/>
      <c r="J6" s="22"/>
      <c r="K6" s="22"/>
      <c r="L6" s="22"/>
      <c r="M6" s="23"/>
      <c r="N6" s="6"/>
      <c r="O6" s="22">
        <f t="shared" si="1"/>
        <v>4</v>
      </c>
    </row>
    <row r="7">
      <c r="A7" s="20">
        <v>3.0</v>
      </c>
      <c r="B7" s="20" t="s">
        <v>9</v>
      </c>
      <c r="C7" s="21"/>
      <c r="D7" s="22">
        <v>1.0</v>
      </c>
      <c r="E7" s="22"/>
      <c r="F7" s="22"/>
      <c r="G7" s="22"/>
      <c r="H7" s="22"/>
      <c r="I7" s="22"/>
      <c r="J7" s="22"/>
      <c r="K7" s="22"/>
      <c r="L7" s="22"/>
      <c r="M7" s="23"/>
      <c r="N7" s="6"/>
      <c r="O7" s="22">
        <f t="shared" si="1"/>
        <v>1</v>
      </c>
    </row>
    <row r="8">
      <c r="A8" s="24">
        <v>4.0</v>
      </c>
      <c r="B8" s="24" t="s">
        <v>10</v>
      </c>
      <c r="C8" s="21"/>
      <c r="D8" s="22">
        <v>1.0</v>
      </c>
      <c r="E8" s="22">
        <v>1.0</v>
      </c>
      <c r="F8" s="22"/>
      <c r="G8" s="22"/>
      <c r="H8" s="22"/>
      <c r="I8" s="22"/>
      <c r="J8" s="22"/>
      <c r="K8" s="22"/>
      <c r="L8" s="22"/>
      <c r="M8" s="22"/>
      <c r="N8" s="6"/>
      <c r="O8" s="22">
        <f t="shared" si="1"/>
        <v>2</v>
      </c>
    </row>
    <row r="9">
      <c r="A9" s="24">
        <v>5.0</v>
      </c>
      <c r="B9" s="24" t="s">
        <v>11</v>
      </c>
      <c r="C9" s="21"/>
      <c r="D9" s="22">
        <v>1.0</v>
      </c>
      <c r="E9" s="22">
        <v>1.0</v>
      </c>
      <c r="F9" s="22"/>
      <c r="G9" s="22">
        <v>1.0</v>
      </c>
      <c r="H9" s="22">
        <v>1.0</v>
      </c>
      <c r="I9" s="22">
        <v>1.0</v>
      </c>
      <c r="J9" s="22"/>
      <c r="K9" s="22"/>
      <c r="L9" s="22"/>
      <c r="M9" s="22"/>
      <c r="N9" s="6"/>
      <c r="O9" s="22">
        <f t="shared" si="1"/>
        <v>5</v>
      </c>
    </row>
    <row r="10">
      <c r="A10" s="24">
        <v>6.0</v>
      </c>
      <c r="B10" s="24" t="s">
        <v>12</v>
      </c>
      <c r="C10" s="21"/>
      <c r="D10" s="22">
        <v>1.0</v>
      </c>
      <c r="E10" s="22">
        <v>1.0</v>
      </c>
      <c r="F10" s="22">
        <v>1.0</v>
      </c>
      <c r="G10" s="22">
        <v>1.0</v>
      </c>
      <c r="H10" s="22">
        <v>1.0</v>
      </c>
      <c r="I10" s="22">
        <v>1.0</v>
      </c>
      <c r="J10" s="22"/>
      <c r="K10" s="22"/>
      <c r="L10" s="22"/>
      <c r="M10" s="22"/>
      <c r="N10" s="6"/>
      <c r="O10" s="22">
        <f t="shared" si="1"/>
        <v>6</v>
      </c>
    </row>
    <row r="11">
      <c r="A11" s="24">
        <v>7.0</v>
      </c>
      <c r="B11" s="24" t="s">
        <v>13</v>
      </c>
      <c r="C11" s="21"/>
      <c r="D11" s="22">
        <v>1.0</v>
      </c>
      <c r="E11" s="22"/>
      <c r="F11" s="22"/>
      <c r="G11" s="22">
        <v>1.0</v>
      </c>
      <c r="H11" s="22"/>
      <c r="I11" s="22"/>
      <c r="J11" s="22"/>
      <c r="K11" s="22"/>
      <c r="L11" s="22"/>
      <c r="M11" s="22"/>
      <c r="N11" s="6"/>
      <c r="O11" s="22">
        <f t="shared" si="1"/>
        <v>2</v>
      </c>
    </row>
    <row r="12">
      <c r="A12" s="24">
        <v>8.0</v>
      </c>
      <c r="B12" s="24" t="s">
        <v>14</v>
      </c>
      <c r="C12" s="21"/>
      <c r="D12" s="22">
        <v>1.0</v>
      </c>
      <c r="E12" s="22">
        <v>1.0</v>
      </c>
      <c r="F12" s="22">
        <v>1.0</v>
      </c>
      <c r="G12" s="22">
        <v>1.0</v>
      </c>
      <c r="H12" s="22">
        <v>1.0</v>
      </c>
      <c r="I12" s="22">
        <v>1.0</v>
      </c>
      <c r="J12" s="22"/>
      <c r="K12" s="22"/>
      <c r="L12" s="22"/>
      <c r="M12" s="22"/>
      <c r="N12" s="6"/>
      <c r="O12" s="22">
        <f t="shared" si="1"/>
        <v>6</v>
      </c>
    </row>
    <row r="13">
      <c r="A13" s="24">
        <v>9.0</v>
      </c>
      <c r="B13" s="24" t="s">
        <v>15</v>
      </c>
      <c r="C13" s="21"/>
      <c r="D13" s="22">
        <v>1.0</v>
      </c>
      <c r="E13" s="22">
        <v>1.0</v>
      </c>
      <c r="F13" s="22">
        <v>1.0</v>
      </c>
      <c r="G13" s="22"/>
      <c r="H13" s="22"/>
      <c r="I13" s="22"/>
      <c r="J13" s="22"/>
      <c r="K13" s="22"/>
      <c r="L13" s="22"/>
      <c r="M13" s="22"/>
      <c r="N13" s="6"/>
      <c r="O13" s="22">
        <f t="shared" si="1"/>
        <v>3</v>
      </c>
    </row>
    <row r="14">
      <c r="A14" s="24">
        <v>10.0</v>
      </c>
      <c r="B14" s="24" t="s">
        <v>16</v>
      </c>
      <c r="C14" s="21"/>
      <c r="D14" s="22"/>
      <c r="E14" s="22"/>
      <c r="F14" s="22"/>
      <c r="G14" s="22"/>
      <c r="H14" s="22">
        <v>1.0</v>
      </c>
      <c r="I14" s="22"/>
      <c r="J14" s="22"/>
      <c r="K14" s="22"/>
      <c r="L14" s="22"/>
      <c r="M14" s="22"/>
      <c r="N14" s="6"/>
      <c r="O14" s="22">
        <f t="shared" si="1"/>
        <v>1</v>
      </c>
    </row>
    <row r="15">
      <c r="A15" s="24">
        <v>11.0</v>
      </c>
      <c r="B15" s="24" t="s">
        <v>17</v>
      </c>
      <c r="C15" s="21"/>
      <c r="D15" s="22"/>
      <c r="E15" s="22"/>
      <c r="F15" s="22"/>
      <c r="G15" s="22"/>
      <c r="H15" s="22">
        <v>1.0</v>
      </c>
      <c r="I15" s="22">
        <v>1.0</v>
      </c>
      <c r="J15" s="22"/>
      <c r="K15" s="22"/>
      <c r="L15" s="22"/>
      <c r="M15" s="22"/>
      <c r="N15" s="6"/>
      <c r="O15" s="22">
        <f t="shared" si="1"/>
        <v>2</v>
      </c>
    </row>
    <row r="16">
      <c r="A16" s="24">
        <v>12.0</v>
      </c>
      <c r="B16" s="24" t="s">
        <v>18</v>
      </c>
      <c r="C16" s="21"/>
      <c r="D16" s="22"/>
      <c r="E16" s="22"/>
      <c r="F16" s="22"/>
      <c r="G16" s="22"/>
      <c r="H16" s="22">
        <v>1.0</v>
      </c>
      <c r="I16" s="22">
        <v>1.0</v>
      </c>
      <c r="J16" s="22"/>
      <c r="K16" s="22"/>
      <c r="L16" s="22"/>
      <c r="M16" s="22"/>
      <c r="N16" s="6"/>
      <c r="O16" s="22">
        <f t="shared" si="1"/>
        <v>2</v>
      </c>
    </row>
    <row r="17">
      <c r="A17" s="24">
        <v>13.0</v>
      </c>
      <c r="B17" s="24" t="s">
        <v>19</v>
      </c>
      <c r="C17" s="21"/>
      <c r="D17" s="22"/>
      <c r="E17" s="22"/>
      <c r="F17" s="22"/>
      <c r="G17" s="22"/>
      <c r="H17" s="22">
        <v>1.0</v>
      </c>
      <c r="I17" s="22"/>
      <c r="J17" s="22"/>
      <c r="K17" s="22"/>
      <c r="L17" s="22"/>
      <c r="M17" s="22"/>
      <c r="N17" s="6"/>
      <c r="O17" s="22">
        <f t="shared" si="1"/>
        <v>1</v>
      </c>
    </row>
    <row r="18">
      <c r="A18" s="24">
        <v>14.0</v>
      </c>
      <c r="B18" s="24" t="s">
        <v>20</v>
      </c>
      <c r="C18" s="21"/>
      <c r="D18" s="22">
        <v>1.0</v>
      </c>
      <c r="E18" s="22">
        <v>1.0</v>
      </c>
      <c r="F18" s="22"/>
      <c r="G18" s="22">
        <v>1.0</v>
      </c>
      <c r="H18" s="22"/>
      <c r="I18" s="22">
        <v>1.0</v>
      </c>
      <c r="J18" s="22"/>
      <c r="K18" s="22"/>
      <c r="L18" s="22"/>
      <c r="M18" s="22"/>
      <c r="N18" s="6"/>
      <c r="O18" s="22">
        <f t="shared" si="1"/>
        <v>4</v>
      </c>
    </row>
    <row r="19">
      <c r="A19" s="24">
        <v>15.0</v>
      </c>
      <c r="B19" s="24" t="s">
        <v>21</v>
      </c>
      <c r="C19" s="21"/>
      <c r="D19" s="22"/>
      <c r="E19" s="22"/>
      <c r="F19" s="22"/>
      <c r="G19" s="22"/>
      <c r="H19" s="22">
        <v>1.0</v>
      </c>
      <c r="I19" s="22"/>
      <c r="J19" s="22"/>
      <c r="K19" s="22"/>
      <c r="L19" s="22"/>
      <c r="M19" s="22"/>
      <c r="N19" s="6"/>
      <c r="O19" s="22">
        <f t="shared" si="1"/>
        <v>1</v>
      </c>
    </row>
    <row r="20">
      <c r="A20" s="24">
        <v>16.0</v>
      </c>
      <c r="B20" s="24" t="s">
        <v>22</v>
      </c>
      <c r="C20" s="21"/>
      <c r="D20" s="22"/>
      <c r="E20" s="22"/>
      <c r="F20" s="22"/>
      <c r="G20" s="22"/>
      <c r="H20" s="22">
        <v>1.0</v>
      </c>
      <c r="I20" s="22"/>
      <c r="J20" s="22"/>
      <c r="K20" s="22"/>
      <c r="L20" s="22"/>
      <c r="M20" s="22"/>
      <c r="N20" s="6"/>
      <c r="O20" s="22">
        <f t="shared" si="1"/>
        <v>1</v>
      </c>
    </row>
    <row r="21">
      <c r="A21" s="24">
        <v>17.0</v>
      </c>
      <c r="B21" s="24" t="s">
        <v>23</v>
      </c>
      <c r="C21" s="21"/>
      <c r="D21" s="22"/>
      <c r="E21" s="22"/>
      <c r="F21" s="22"/>
      <c r="G21" s="22">
        <v>1.0</v>
      </c>
      <c r="H21" s="22">
        <v>1.0</v>
      </c>
      <c r="I21" s="22">
        <v>1.0</v>
      </c>
      <c r="J21" s="22"/>
      <c r="K21" s="22"/>
      <c r="L21" s="22"/>
      <c r="M21" s="22"/>
      <c r="N21" s="6"/>
      <c r="O21" s="22">
        <f t="shared" si="1"/>
        <v>3</v>
      </c>
    </row>
    <row r="22">
      <c r="A22" s="25"/>
      <c r="B22" s="25"/>
      <c r="C22" s="26"/>
      <c r="D22" s="7"/>
      <c r="E22" s="7"/>
      <c r="F22" s="7"/>
      <c r="G22" s="7"/>
      <c r="H22" s="7"/>
      <c r="I22" s="7"/>
      <c r="J22" s="7"/>
      <c r="K22" s="7"/>
      <c r="L22" s="7"/>
      <c r="M22" s="7"/>
      <c r="N22" s="6"/>
      <c r="O22" s="7"/>
    </row>
    <row r="23">
      <c r="A23" s="4"/>
      <c r="B23" s="4"/>
      <c r="C23" s="6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6"/>
      <c r="O23" s="27"/>
    </row>
    <row r="24">
      <c r="A24" s="15"/>
      <c r="B24" s="15" t="s">
        <v>24</v>
      </c>
      <c r="C24" s="6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6"/>
      <c r="O24" s="27"/>
    </row>
    <row r="25">
      <c r="A25" s="24">
        <v>1.0</v>
      </c>
      <c r="B25" s="24" t="s">
        <v>25</v>
      </c>
      <c r="C25" s="21"/>
      <c r="D25" s="22"/>
      <c r="E25" s="22">
        <v>1.0</v>
      </c>
      <c r="F25" s="22"/>
      <c r="G25" s="22"/>
      <c r="H25" s="22"/>
      <c r="I25" s="22"/>
      <c r="J25" s="22"/>
      <c r="K25" s="22"/>
      <c r="L25" s="22"/>
      <c r="M25" s="22"/>
      <c r="N25" s="6"/>
      <c r="O25" s="22">
        <f t="shared" ref="O25:O61" si="2">sum(D25:M25)</f>
        <v>1</v>
      </c>
    </row>
    <row r="26">
      <c r="A26" s="24">
        <v>2.0</v>
      </c>
      <c r="B26" s="24" t="s">
        <v>26</v>
      </c>
      <c r="C26" s="21"/>
      <c r="D26" s="22"/>
      <c r="E26" s="22"/>
      <c r="F26" s="22"/>
      <c r="G26" s="22"/>
      <c r="H26" s="22">
        <v>1.0</v>
      </c>
      <c r="I26" s="22">
        <v>1.0</v>
      </c>
      <c r="J26" s="22"/>
      <c r="K26" s="22"/>
      <c r="L26" s="22"/>
      <c r="M26" s="22"/>
      <c r="N26" s="6"/>
      <c r="O26" s="22">
        <f t="shared" si="2"/>
        <v>2</v>
      </c>
    </row>
    <row r="27">
      <c r="A27" s="24">
        <v>3.0</v>
      </c>
      <c r="B27" s="24" t="s">
        <v>7</v>
      </c>
      <c r="C27" s="21"/>
      <c r="D27" s="22"/>
      <c r="E27" s="22">
        <v>1.0</v>
      </c>
      <c r="F27" s="22"/>
      <c r="G27" s="22">
        <v>1.0</v>
      </c>
      <c r="H27" s="22"/>
      <c r="I27" s="22"/>
      <c r="J27" s="22"/>
      <c r="K27" s="22"/>
      <c r="L27" s="22"/>
      <c r="M27" s="22"/>
      <c r="N27" s="6"/>
      <c r="O27" s="22">
        <f t="shared" si="2"/>
        <v>2</v>
      </c>
    </row>
    <row r="28">
      <c r="A28" s="24">
        <v>4.0</v>
      </c>
      <c r="B28" s="24" t="s">
        <v>27</v>
      </c>
      <c r="C28" s="21"/>
      <c r="D28" s="22"/>
      <c r="E28" s="22">
        <v>1.0</v>
      </c>
      <c r="F28" s="22">
        <v>1.0</v>
      </c>
      <c r="G28" s="22">
        <v>1.0</v>
      </c>
      <c r="H28" s="22">
        <v>1.0</v>
      </c>
      <c r="I28" s="22"/>
      <c r="J28" s="22"/>
      <c r="K28" s="22"/>
      <c r="L28" s="22"/>
      <c r="M28" s="22"/>
      <c r="N28" s="6"/>
      <c r="O28" s="22">
        <f t="shared" si="2"/>
        <v>4</v>
      </c>
    </row>
    <row r="29">
      <c r="A29" s="24">
        <v>5.0</v>
      </c>
      <c r="B29" s="24" t="s">
        <v>8</v>
      </c>
      <c r="C29" s="21"/>
      <c r="D29" s="22"/>
      <c r="E29" s="22">
        <v>1.0</v>
      </c>
      <c r="F29" s="22">
        <v>1.0</v>
      </c>
      <c r="G29" s="22">
        <v>1.0</v>
      </c>
      <c r="H29" s="22">
        <v>1.0</v>
      </c>
      <c r="I29" s="22"/>
      <c r="J29" s="22"/>
      <c r="K29" s="22"/>
      <c r="L29" s="22"/>
      <c r="M29" s="22"/>
      <c r="N29" s="6"/>
      <c r="O29" s="22">
        <f t="shared" si="2"/>
        <v>4</v>
      </c>
    </row>
    <row r="30">
      <c r="A30" s="24">
        <v>6.0</v>
      </c>
      <c r="B30" s="24" t="s">
        <v>19</v>
      </c>
      <c r="C30" s="21"/>
      <c r="D30" s="22">
        <v>1.0</v>
      </c>
      <c r="E30" s="22">
        <v>1.0</v>
      </c>
      <c r="F30" s="22"/>
      <c r="G30" s="22">
        <v>1.0</v>
      </c>
      <c r="H30" s="22">
        <v>1.0</v>
      </c>
      <c r="I30" s="22"/>
      <c r="J30" s="22"/>
      <c r="K30" s="22"/>
      <c r="L30" s="22"/>
      <c r="M30" s="22"/>
      <c r="N30" s="6"/>
      <c r="O30" s="22">
        <f t="shared" si="2"/>
        <v>4</v>
      </c>
    </row>
    <row r="31">
      <c r="A31" s="24">
        <v>7.0</v>
      </c>
      <c r="B31" s="24" t="s">
        <v>28</v>
      </c>
      <c r="C31" s="21"/>
      <c r="D31" s="22"/>
      <c r="E31" s="22">
        <v>1.0</v>
      </c>
      <c r="F31" s="22">
        <v>1.0</v>
      </c>
      <c r="G31" s="22">
        <v>1.0</v>
      </c>
      <c r="H31" s="22">
        <v>1.0</v>
      </c>
      <c r="I31" s="22">
        <v>1.0</v>
      </c>
      <c r="J31" s="22"/>
      <c r="K31" s="22"/>
      <c r="L31" s="22"/>
      <c r="M31" s="22"/>
      <c r="N31" s="6"/>
      <c r="O31" s="22">
        <f t="shared" si="2"/>
        <v>5</v>
      </c>
    </row>
    <row r="32">
      <c r="A32" s="24">
        <v>8.0</v>
      </c>
      <c r="B32" s="24" t="s">
        <v>29</v>
      </c>
      <c r="C32" s="21"/>
      <c r="D32" s="22"/>
      <c r="E32" s="22">
        <v>1.0</v>
      </c>
      <c r="F32" s="22"/>
      <c r="G32" s="22">
        <v>1.0</v>
      </c>
      <c r="H32" s="22">
        <v>1.0</v>
      </c>
      <c r="I32" s="22">
        <v>1.0</v>
      </c>
      <c r="J32" s="22"/>
      <c r="K32" s="22"/>
      <c r="L32" s="22"/>
      <c r="M32" s="22"/>
      <c r="N32" s="6"/>
      <c r="O32" s="22">
        <f t="shared" si="2"/>
        <v>4</v>
      </c>
    </row>
    <row r="33">
      <c r="A33" s="24">
        <v>9.0</v>
      </c>
      <c r="B33" s="24" t="s">
        <v>30</v>
      </c>
      <c r="C33" s="21"/>
      <c r="D33" s="22"/>
      <c r="E33" s="22">
        <v>1.0</v>
      </c>
      <c r="F33" s="22"/>
      <c r="G33" s="22">
        <v>1.0</v>
      </c>
      <c r="H33" s="22">
        <v>1.0</v>
      </c>
      <c r="I33" s="22">
        <v>1.0</v>
      </c>
      <c r="J33" s="22"/>
      <c r="K33" s="22"/>
      <c r="L33" s="22"/>
      <c r="M33" s="22"/>
      <c r="N33" s="6"/>
      <c r="O33" s="22">
        <f t="shared" si="2"/>
        <v>4</v>
      </c>
    </row>
    <row r="34">
      <c r="A34" s="24">
        <v>10.0</v>
      </c>
      <c r="B34" s="24" t="s">
        <v>31</v>
      </c>
      <c r="C34" s="21"/>
      <c r="D34" s="22"/>
      <c r="E34" s="22">
        <v>1.0</v>
      </c>
      <c r="F34" s="22">
        <v>1.0</v>
      </c>
      <c r="G34" s="22">
        <v>1.0</v>
      </c>
      <c r="H34" s="22">
        <v>1.0</v>
      </c>
      <c r="I34" s="22"/>
      <c r="J34" s="22"/>
      <c r="K34" s="22"/>
      <c r="L34" s="22"/>
      <c r="M34" s="22"/>
      <c r="N34" s="6"/>
      <c r="O34" s="22">
        <f t="shared" si="2"/>
        <v>4</v>
      </c>
    </row>
    <row r="35">
      <c r="A35" s="24">
        <v>11.0</v>
      </c>
      <c r="B35" s="24" t="s">
        <v>32</v>
      </c>
      <c r="C35" s="21"/>
      <c r="D35" s="22">
        <v>1.0</v>
      </c>
      <c r="E35" s="22"/>
      <c r="F35" s="22"/>
      <c r="G35" s="22"/>
      <c r="H35" s="22"/>
      <c r="I35" s="22"/>
      <c r="J35" s="22"/>
      <c r="K35" s="22"/>
      <c r="L35" s="22"/>
      <c r="M35" s="22"/>
      <c r="N35" s="6"/>
      <c r="O35" s="22">
        <f t="shared" si="2"/>
        <v>1</v>
      </c>
    </row>
    <row r="36">
      <c r="A36" s="24">
        <v>12.0</v>
      </c>
      <c r="B36" s="24" t="s">
        <v>33</v>
      </c>
      <c r="C36" s="21"/>
      <c r="D36" s="22" t="s">
        <v>34</v>
      </c>
      <c r="E36" s="22"/>
      <c r="F36" s="22"/>
      <c r="G36" s="22"/>
      <c r="H36" s="22"/>
      <c r="I36" s="22"/>
      <c r="J36" s="22"/>
      <c r="K36" s="22"/>
      <c r="L36" s="22"/>
      <c r="M36" s="22"/>
      <c r="N36" s="6"/>
      <c r="O36" s="22">
        <f t="shared" si="2"/>
        <v>0</v>
      </c>
    </row>
    <row r="37">
      <c r="A37" s="24">
        <v>13.0</v>
      </c>
      <c r="B37" s="24" t="s">
        <v>35</v>
      </c>
      <c r="C37" s="21"/>
      <c r="D37" s="22">
        <v>1.0</v>
      </c>
      <c r="E37" s="22">
        <v>1.0</v>
      </c>
      <c r="F37" s="22">
        <v>1.0</v>
      </c>
      <c r="G37" s="22">
        <v>1.0</v>
      </c>
      <c r="H37" s="22">
        <v>1.0</v>
      </c>
      <c r="I37" s="22">
        <v>1.0</v>
      </c>
      <c r="J37" s="22"/>
      <c r="K37" s="22"/>
      <c r="L37" s="22"/>
      <c r="M37" s="22"/>
      <c r="N37" s="6"/>
      <c r="O37" s="22">
        <f t="shared" si="2"/>
        <v>6</v>
      </c>
    </row>
    <row r="38">
      <c r="A38" s="24">
        <v>14.0</v>
      </c>
      <c r="B38" s="24" t="s">
        <v>36</v>
      </c>
      <c r="C38" s="21"/>
      <c r="D38" s="22"/>
      <c r="E38" s="22"/>
      <c r="F38" s="22"/>
      <c r="G38" s="22"/>
      <c r="H38" s="22">
        <v>1.0</v>
      </c>
      <c r="I38" s="22"/>
      <c r="J38" s="22"/>
      <c r="K38" s="22"/>
      <c r="L38" s="22"/>
      <c r="M38" s="22"/>
      <c r="N38" s="6"/>
      <c r="O38" s="22">
        <f t="shared" si="2"/>
        <v>1</v>
      </c>
    </row>
    <row r="39">
      <c r="A39" s="24">
        <v>15.0</v>
      </c>
      <c r="B39" s="24" t="s">
        <v>9</v>
      </c>
      <c r="C39" s="21"/>
      <c r="D39" s="22">
        <v>1.0</v>
      </c>
      <c r="E39" s="22"/>
      <c r="F39" s="22"/>
      <c r="G39" s="22"/>
      <c r="H39" s="22"/>
      <c r="I39" s="22"/>
      <c r="J39" s="22"/>
      <c r="K39" s="22"/>
      <c r="L39" s="22"/>
      <c r="M39" s="22"/>
      <c r="N39" s="6"/>
      <c r="O39" s="22">
        <f t="shared" si="2"/>
        <v>1</v>
      </c>
    </row>
    <row r="40" ht="15.75" customHeight="1">
      <c r="A40" s="24">
        <v>16.0</v>
      </c>
      <c r="B40" s="24" t="s">
        <v>10</v>
      </c>
      <c r="C40" s="21"/>
      <c r="D40" s="22">
        <v>1.0</v>
      </c>
      <c r="E40" s="22">
        <v>1.0</v>
      </c>
      <c r="F40" s="22"/>
      <c r="G40" s="22"/>
      <c r="H40" s="22"/>
      <c r="I40" s="22"/>
      <c r="J40" s="22"/>
      <c r="K40" s="22"/>
      <c r="L40" s="22"/>
      <c r="M40" s="22"/>
      <c r="N40" s="6"/>
      <c r="O40" s="22">
        <f t="shared" si="2"/>
        <v>2</v>
      </c>
    </row>
    <row r="41" ht="15.75" customHeight="1">
      <c r="A41" s="24">
        <v>17.0</v>
      </c>
      <c r="B41" s="24" t="s">
        <v>11</v>
      </c>
      <c r="C41" s="21"/>
      <c r="D41" s="22">
        <v>1.0</v>
      </c>
      <c r="E41" s="22">
        <v>1.0</v>
      </c>
      <c r="F41" s="22"/>
      <c r="G41" s="22">
        <v>1.0</v>
      </c>
      <c r="H41" s="22">
        <v>1.0</v>
      </c>
      <c r="I41" s="22">
        <v>1.0</v>
      </c>
      <c r="J41" s="22"/>
      <c r="K41" s="22"/>
      <c r="L41" s="22"/>
      <c r="M41" s="22"/>
      <c r="N41" s="6"/>
      <c r="O41" s="22">
        <f t="shared" si="2"/>
        <v>5</v>
      </c>
    </row>
    <row r="42">
      <c r="A42" s="24">
        <v>18.0</v>
      </c>
      <c r="B42" s="24" t="s">
        <v>37</v>
      </c>
      <c r="C42" s="21"/>
      <c r="D42" s="22"/>
      <c r="E42" s="22">
        <v>1.0</v>
      </c>
      <c r="F42" s="22">
        <v>1.0</v>
      </c>
      <c r="G42" s="22"/>
      <c r="H42" s="22"/>
      <c r="I42" s="22"/>
      <c r="J42" s="22"/>
      <c r="K42" s="22"/>
      <c r="L42" s="22"/>
      <c r="M42" s="22"/>
      <c r="N42" s="6"/>
      <c r="O42" s="22">
        <f t="shared" si="2"/>
        <v>2</v>
      </c>
    </row>
    <row r="43" ht="15.75" customHeight="1">
      <c r="A43" s="24">
        <v>19.0</v>
      </c>
      <c r="B43" s="24" t="s">
        <v>12</v>
      </c>
      <c r="C43" s="21"/>
      <c r="D43" s="22">
        <v>1.0</v>
      </c>
      <c r="E43" s="22">
        <v>1.0</v>
      </c>
      <c r="F43" s="22">
        <v>1.0</v>
      </c>
      <c r="G43" s="22">
        <v>1.0</v>
      </c>
      <c r="H43" s="22">
        <v>1.0</v>
      </c>
      <c r="I43" s="22">
        <v>1.0</v>
      </c>
      <c r="J43" s="22"/>
      <c r="K43" s="22"/>
      <c r="L43" s="22"/>
      <c r="M43" s="22"/>
      <c r="N43" s="6"/>
      <c r="O43" s="22">
        <f t="shared" si="2"/>
        <v>6</v>
      </c>
    </row>
    <row r="44" ht="15.75" customHeight="1">
      <c r="A44" s="24">
        <v>20.0</v>
      </c>
      <c r="B44" s="24" t="s">
        <v>13</v>
      </c>
      <c r="C44" s="21"/>
      <c r="D44" s="22">
        <v>1.0</v>
      </c>
      <c r="E44" s="22"/>
      <c r="F44" s="22"/>
      <c r="G44" s="22">
        <v>1.0</v>
      </c>
      <c r="H44" s="22"/>
      <c r="I44" s="22"/>
      <c r="J44" s="22"/>
      <c r="K44" s="22"/>
      <c r="L44" s="22"/>
      <c r="M44" s="22"/>
      <c r="N44" s="6"/>
      <c r="O44" s="22">
        <f t="shared" si="2"/>
        <v>2</v>
      </c>
    </row>
    <row r="45" ht="15.75" customHeight="1">
      <c r="A45" s="24">
        <v>21.0</v>
      </c>
      <c r="B45" s="24" t="s">
        <v>38</v>
      </c>
      <c r="C45" s="21"/>
      <c r="D45" s="22">
        <v>1.0</v>
      </c>
      <c r="E45" s="22">
        <v>1.0</v>
      </c>
      <c r="F45" s="22">
        <v>1.0</v>
      </c>
      <c r="G45" s="22">
        <v>1.0</v>
      </c>
      <c r="H45" s="22">
        <v>1.0</v>
      </c>
      <c r="I45" s="22">
        <v>1.0</v>
      </c>
      <c r="J45" s="22"/>
      <c r="K45" s="22"/>
      <c r="L45" s="22"/>
      <c r="M45" s="22"/>
      <c r="N45" s="6"/>
      <c r="O45" s="22">
        <f t="shared" si="2"/>
        <v>6</v>
      </c>
    </row>
    <row r="46">
      <c r="A46" s="24">
        <v>22.0</v>
      </c>
      <c r="B46" s="24" t="s">
        <v>39</v>
      </c>
      <c r="C46" s="21"/>
      <c r="D46" s="22"/>
      <c r="E46" s="22">
        <v>1.0</v>
      </c>
      <c r="F46" s="22"/>
      <c r="G46" s="22">
        <v>1.0</v>
      </c>
      <c r="H46" s="22">
        <v>1.0</v>
      </c>
      <c r="I46" s="22">
        <v>1.0</v>
      </c>
      <c r="J46" s="22"/>
      <c r="K46" s="22"/>
      <c r="L46" s="22"/>
      <c r="M46" s="22"/>
      <c r="N46" s="6"/>
      <c r="O46" s="22">
        <f t="shared" si="2"/>
        <v>4</v>
      </c>
    </row>
    <row r="47" ht="15.75" customHeight="1">
      <c r="A47" s="24">
        <v>23.0</v>
      </c>
      <c r="B47" s="24" t="s">
        <v>14</v>
      </c>
      <c r="C47" s="21"/>
      <c r="D47" s="22">
        <v>1.0</v>
      </c>
      <c r="E47" s="22">
        <v>1.0</v>
      </c>
      <c r="F47" s="22">
        <v>1.0</v>
      </c>
      <c r="G47" s="22">
        <v>1.0</v>
      </c>
      <c r="H47" s="22">
        <v>1.0</v>
      </c>
      <c r="I47" s="22">
        <v>1.0</v>
      </c>
      <c r="J47" s="22"/>
      <c r="K47" s="22"/>
      <c r="L47" s="22"/>
      <c r="M47" s="22"/>
      <c r="N47" s="6"/>
      <c r="O47" s="22">
        <f t="shared" si="2"/>
        <v>6</v>
      </c>
    </row>
    <row r="48" ht="15.75" customHeight="1">
      <c r="A48" s="24">
        <v>24.0</v>
      </c>
      <c r="B48" s="24" t="s">
        <v>15</v>
      </c>
      <c r="C48" s="21"/>
      <c r="D48" s="22">
        <v>1.0</v>
      </c>
      <c r="E48" s="22">
        <v>1.0</v>
      </c>
      <c r="F48" s="22">
        <v>1.0</v>
      </c>
      <c r="G48" s="22"/>
      <c r="H48" s="22"/>
      <c r="I48" s="22"/>
      <c r="J48" s="22"/>
      <c r="K48" s="22"/>
      <c r="L48" s="22"/>
      <c r="M48" s="22"/>
      <c r="N48" s="6"/>
      <c r="O48" s="22">
        <f t="shared" si="2"/>
        <v>3</v>
      </c>
    </row>
    <row r="49" ht="15.75" customHeight="1">
      <c r="A49" s="24">
        <v>25.0</v>
      </c>
      <c r="B49" s="24" t="s">
        <v>40</v>
      </c>
      <c r="C49" s="21"/>
      <c r="D49" s="22" t="s">
        <v>34</v>
      </c>
      <c r="E49" s="22"/>
      <c r="F49" s="22"/>
      <c r="G49" s="22"/>
      <c r="H49" s="22"/>
      <c r="I49" s="22"/>
      <c r="J49" s="22"/>
      <c r="K49" s="22"/>
      <c r="L49" s="22"/>
      <c r="M49" s="22"/>
      <c r="N49" s="6"/>
      <c r="O49" s="22">
        <f t="shared" si="2"/>
        <v>0</v>
      </c>
    </row>
    <row r="50">
      <c r="A50" s="24">
        <v>26.0</v>
      </c>
      <c r="B50" s="24" t="s">
        <v>18</v>
      </c>
      <c r="C50" s="21"/>
      <c r="D50" s="22"/>
      <c r="E50" s="22">
        <v>1.0</v>
      </c>
      <c r="F50" s="22">
        <v>1.0</v>
      </c>
      <c r="G50" s="22">
        <v>1.0</v>
      </c>
      <c r="H50" s="22">
        <v>1.0</v>
      </c>
      <c r="I50" s="22">
        <v>1.0</v>
      </c>
      <c r="J50" s="22"/>
      <c r="K50" s="22"/>
      <c r="L50" s="22"/>
      <c r="M50" s="22"/>
      <c r="N50" s="6"/>
      <c r="O50" s="22">
        <f t="shared" si="2"/>
        <v>5</v>
      </c>
    </row>
    <row r="51" ht="15.75" customHeight="1">
      <c r="A51" s="24">
        <v>27.0</v>
      </c>
      <c r="B51" s="24" t="s">
        <v>20</v>
      </c>
      <c r="C51" s="21"/>
      <c r="D51" s="22">
        <v>1.0</v>
      </c>
      <c r="E51" s="22">
        <v>1.0</v>
      </c>
      <c r="F51" s="22"/>
      <c r="G51" s="22"/>
      <c r="H51" s="22"/>
      <c r="I51" s="22"/>
      <c r="J51" s="22"/>
      <c r="K51" s="22"/>
      <c r="L51" s="22"/>
      <c r="M51" s="22"/>
      <c r="N51" s="6"/>
      <c r="O51" s="22">
        <f t="shared" si="2"/>
        <v>2</v>
      </c>
    </row>
    <row r="52" ht="15.75" customHeight="1">
      <c r="A52" s="24">
        <v>28.0</v>
      </c>
      <c r="B52" s="24" t="s">
        <v>41</v>
      </c>
      <c r="C52" s="21"/>
      <c r="D52" s="22"/>
      <c r="E52" s="22"/>
      <c r="F52" s="22"/>
      <c r="G52" s="22">
        <v>1.0</v>
      </c>
      <c r="H52" s="22"/>
      <c r="I52" s="22"/>
      <c r="J52" s="22"/>
      <c r="K52" s="22"/>
      <c r="L52" s="22"/>
      <c r="M52" s="22"/>
      <c r="N52" s="6"/>
      <c r="O52" s="22">
        <f t="shared" si="2"/>
        <v>1</v>
      </c>
    </row>
    <row r="53" ht="15.75" customHeight="1">
      <c r="A53" s="24">
        <v>29.0</v>
      </c>
      <c r="B53" s="24" t="s">
        <v>42</v>
      </c>
      <c r="C53" s="21"/>
      <c r="D53" s="22"/>
      <c r="E53" s="22"/>
      <c r="F53" s="22"/>
      <c r="G53" s="22">
        <v>1.0</v>
      </c>
      <c r="H53" s="22">
        <v>1.0</v>
      </c>
      <c r="I53" s="22"/>
      <c r="J53" s="22"/>
      <c r="K53" s="22"/>
      <c r="L53" s="22"/>
      <c r="M53" s="22"/>
      <c r="N53" s="6"/>
      <c r="O53" s="22">
        <f t="shared" si="2"/>
        <v>2</v>
      </c>
    </row>
    <row r="54" ht="15.75" customHeight="1">
      <c r="A54" s="24">
        <v>30.0</v>
      </c>
      <c r="B54" s="24" t="s">
        <v>23</v>
      </c>
      <c r="C54" s="21"/>
      <c r="D54" s="22"/>
      <c r="E54" s="22"/>
      <c r="F54" s="22"/>
      <c r="G54" s="22">
        <v>1.0</v>
      </c>
      <c r="H54" s="22">
        <v>1.0</v>
      </c>
      <c r="I54" s="22">
        <v>1.0</v>
      </c>
      <c r="J54" s="22"/>
      <c r="K54" s="22"/>
      <c r="L54" s="22"/>
      <c r="M54" s="22"/>
      <c r="N54" s="6"/>
      <c r="O54" s="22">
        <f t="shared" si="2"/>
        <v>3</v>
      </c>
    </row>
    <row r="55" ht="15.75" customHeight="1">
      <c r="A55" s="24">
        <v>31.0</v>
      </c>
      <c r="B55" s="24" t="s">
        <v>21</v>
      </c>
      <c r="C55" s="21"/>
      <c r="D55" s="22"/>
      <c r="E55" s="22"/>
      <c r="F55" s="22"/>
      <c r="G55" s="22"/>
      <c r="H55" s="22">
        <v>1.0</v>
      </c>
      <c r="I55" s="22"/>
      <c r="J55" s="22"/>
      <c r="K55" s="22"/>
      <c r="L55" s="22"/>
      <c r="M55" s="22"/>
      <c r="N55" s="6"/>
      <c r="O55" s="22">
        <f t="shared" si="2"/>
        <v>1</v>
      </c>
    </row>
    <row r="56" ht="15.75" customHeight="1">
      <c r="A56" s="24">
        <v>32.0</v>
      </c>
      <c r="B56" s="24" t="s">
        <v>17</v>
      </c>
      <c r="C56" s="21"/>
      <c r="D56" s="22"/>
      <c r="E56" s="22"/>
      <c r="F56" s="22"/>
      <c r="G56" s="22"/>
      <c r="H56" s="22">
        <v>1.0</v>
      </c>
      <c r="I56" s="22">
        <v>1.0</v>
      </c>
      <c r="J56" s="22"/>
      <c r="K56" s="22"/>
      <c r="L56" s="22"/>
      <c r="M56" s="22"/>
      <c r="N56" s="6"/>
      <c r="O56" s="22">
        <f t="shared" si="2"/>
        <v>2</v>
      </c>
    </row>
    <row r="57" ht="15.75" customHeight="1">
      <c r="A57" s="24">
        <v>33.0</v>
      </c>
      <c r="B57" s="24" t="s">
        <v>43</v>
      </c>
      <c r="C57" s="21"/>
      <c r="D57" s="22"/>
      <c r="E57" s="22"/>
      <c r="F57" s="22"/>
      <c r="G57" s="22"/>
      <c r="H57" s="22">
        <v>1.0</v>
      </c>
      <c r="I57" s="22">
        <v>1.0</v>
      </c>
      <c r="J57" s="22"/>
      <c r="K57" s="22"/>
      <c r="L57" s="22"/>
      <c r="M57" s="22"/>
      <c r="N57" s="6"/>
      <c r="O57" s="22">
        <f t="shared" si="2"/>
        <v>2</v>
      </c>
    </row>
    <row r="58" ht="15.75" customHeight="1">
      <c r="A58" s="24">
        <v>34.0</v>
      </c>
      <c r="B58" s="24" t="s">
        <v>44</v>
      </c>
      <c r="C58" s="21"/>
      <c r="D58" s="22"/>
      <c r="E58" s="22"/>
      <c r="F58" s="22"/>
      <c r="G58" s="22"/>
      <c r="H58" s="22">
        <v>1.0</v>
      </c>
      <c r="I58" s="22"/>
      <c r="J58" s="22"/>
      <c r="K58" s="22"/>
      <c r="L58" s="22"/>
      <c r="M58" s="22"/>
      <c r="N58" s="6"/>
      <c r="O58" s="22">
        <f t="shared" si="2"/>
        <v>1</v>
      </c>
    </row>
    <row r="59" ht="15.75" customHeight="1">
      <c r="A59" s="24">
        <v>35.0</v>
      </c>
      <c r="B59" s="24" t="s">
        <v>45</v>
      </c>
      <c r="C59" s="21"/>
      <c r="D59" s="22"/>
      <c r="E59" s="22"/>
      <c r="F59" s="22"/>
      <c r="G59" s="22"/>
      <c r="H59" s="22">
        <v>1.0</v>
      </c>
      <c r="I59" s="22">
        <v>1.0</v>
      </c>
      <c r="J59" s="22"/>
      <c r="K59" s="22"/>
      <c r="L59" s="22"/>
      <c r="M59" s="22"/>
      <c r="N59" s="6"/>
      <c r="O59" s="22">
        <f t="shared" si="2"/>
        <v>2</v>
      </c>
    </row>
    <row r="60" ht="15.75" customHeight="1">
      <c r="A60" s="24">
        <v>35.0</v>
      </c>
      <c r="B60" s="24" t="s">
        <v>46</v>
      </c>
      <c r="C60" s="21"/>
      <c r="D60" s="22"/>
      <c r="E60" s="22"/>
      <c r="F60" s="22"/>
      <c r="G60" s="22"/>
      <c r="H60" s="22"/>
      <c r="I60" s="22">
        <v>1.0</v>
      </c>
      <c r="J60" s="22"/>
      <c r="K60" s="22"/>
      <c r="L60" s="22"/>
      <c r="M60" s="22"/>
      <c r="N60" s="6"/>
      <c r="O60" s="22">
        <f t="shared" si="2"/>
        <v>1</v>
      </c>
    </row>
    <row r="61" ht="15.75" customHeight="1">
      <c r="A61" s="24">
        <v>36.0</v>
      </c>
      <c r="B61" s="24" t="s">
        <v>47</v>
      </c>
      <c r="C61" s="21"/>
      <c r="D61" s="22"/>
      <c r="E61" s="22"/>
      <c r="F61" s="22"/>
      <c r="G61" s="22"/>
      <c r="H61" s="22">
        <v>1.0</v>
      </c>
      <c r="I61" s="22"/>
      <c r="J61" s="22"/>
      <c r="K61" s="22"/>
      <c r="L61" s="22"/>
      <c r="M61" s="22"/>
      <c r="N61" s="6"/>
      <c r="O61" s="22">
        <f t="shared" si="2"/>
        <v>1</v>
      </c>
    </row>
    <row r="62" ht="15.75" customHeight="1">
      <c r="A62" s="25"/>
      <c r="B62" s="25"/>
      <c r="C62" s="26"/>
      <c r="D62" s="7"/>
      <c r="E62" s="7"/>
      <c r="F62" s="7"/>
      <c r="G62" s="7"/>
      <c r="H62" s="7"/>
      <c r="I62" s="7"/>
      <c r="J62" s="7"/>
      <c r="K62" s="7"/>
      <c r="L62" s="7"/>
      <c r="M62" s="7"/>
      <c r="N62" s="6"/>
      <c r="O62" s="7"/>
    </row>
    <row r="63" ht="15.75" customHeight="1">
      <c r="A63" s="4"/>
      <c r="B63" s="4"/>
      <c r="C63" s="6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6"/>
      <c r="O63" s="27"/>
    </row>
    <row r="64" ht="15.75" customHeight="1">
      <c r="A64" s="15"/>
      <c r="B64" s="15" t="s">
        <v>48</v>
      </c>
      <c r="C64" s="6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6"/>
      <c r="O64" s="27"/>
    </row>
    <row r="65" ht="15.75" customHeight="1">
      <c r="A65" s="28">
        <v>1.0</v>
      </c>
      <c r="B65" s="29" t="s">
        <v>49</v>
      </c>
      <c r="C65" s="6"/>
      <c r="D65" s="22">
        <v>1.0</v>
      </c>
      <c r="E65" s="22">
        <v>1.0</v>
      </c>
      <c r="F65" s="22"/>
      <c r="G65" s="22">
        <v>1.0</v>
      </c>
      <c r="H65" s="22"/>
      <c r="I65" s="22"/>
      <c r="J65" s="22"/>
      <c r="K65" s="22"/>
      <c r="L65" s="22"/>
      <c r="M65" s="22"/>
      <c r="N65" s="6"/>
      <c r="O65" s="22">
        <f t="shared" ref="O65:O95" si="3">sum(D65:M65)</f>
        <v>3</v>
      </c>
    </row>
    <row r="66" ht="15.75" customHeight="1">
      <c r="A66" s="28">
        <v>2.0</v>
      </c>
      <c r="B66" s="30" t="s">
        <v>50</v>
      </c>
      <c r="C66" s="6"/>
      <c r="D66" s="22">
        <v>1.0</v>
      </c>
      <c r="E66" s="22">
        <v>1.0</v>
      </c>
      <c r="F66" s="22"/>
      <c r="G66" s="22"/>
      <c r="H66" s="22"/>
      <c r="I66" s="22"/>
      <c r="J66" s="22"/>
      <c r="K66" s="22"/>
      <c r="L66" s="22"/>
      <c r="M66" s="22"/>
      <c r="N66" s="6"/>
      <c r="O66" s="22">
        <f t="shared" si="3"/>
        <v>2</v>
      </c>
    </row>
    <row r="67" ht="15.75" customHeight="1">
      <c r="A67" s="28">
        <v>3.0</v>
      </c>
      <c r="B67" s="31" t="s">
        <v>28</v>
      </c>
      <c r="C67" s="26"/>
      <c r="D67" s="22"/>
      <c r="E67" s="22">
        <v>1.0</v>
      </c>
      <c r="F67" s="22">
        <v>1.0</v>
      </c>
      <c r="G67" s="22">
        <v>1.0</v>
      </c>
      <c r="H67" s="22">
        <v>1.0</v>
      </c>
      <c r="I67" s="22">
        <v>1.0</v>
      </c>
      <c r="J67" s="22"/>
      <c r="K67" s="22"/>
      <c r="L67" s="22"/>
      <c r="M67" s="22"/>
      <c r="N67" s="6"/>
      <c r="O67" s="22">
        <f t="shared" si="3"/>
        <v>5</v>
      </c>
    </row>
    <row r="68" ht="15.75" customHeight="1">
      <c r="A68" s="28">
        <v>4.0</v>
      </c>
      <c r="B68" s="30" t="s">
        <v>32</v>
      </c>
      <c r="C68" s="26"/>
      <c r="D68" s="22">
        <v>1.0</v>
      </c>
      <c r="E68" s="22"/>
      <c r="F68" s="22"/>
      <c r="G68" s="22"/>
      <c r="H68" s="22"/>
      <c r="I68" s="22"/>
      <c r="J68" s="22"/>
      <c r="K68" s="22"/>
      <c r="L68" s="22"/>
      <c r="M68" s="22"/>
      <c r="N68" s="6"/>
      <c r="O68" s="22">
        <f t="shared" si="3"/>
        <v>1</v>
      </c>
    </row>
    <row r="69" ht="15.75" customHeight="1">
      <c r="A69" s="28">
        <v>5.0</v>
      </c>
      <c r="B69" s="30" t="s">
        <v>33</v>
      </c>
      <c r="C69" s="6"/>
      <c r="D69" s="22" t="s">
        <v>34</v>
      </c>
      <c r="E69" s="22"/>
      <c r="F69" s="22"/>
      <c r="G69" s="22"/>
      <c r="H69" s="22"/>
      <c r="I69" s="22"/>
      <c r="J69" s="22"/>
      <c r="K69" s="22"/>
      <c r="L69" s="22"/>
      <c r="M69" s="22"/>
      <c r="N69" s="6"/>
      <c r="O69" s="22">
        <f t="shared" si="3"/>
        <v>0</v>
      </c>
    </row>
    <row r="70" ht="15.75" customHeight="1">
      <c r="A70" s="28">
        <v>6.0</v>
      </c>
      <c r="B70" s="24" t="s">
        <v>31</v>
      </c>
      <c r="C70" s="26"/>
      <c r="D70" s="22"/>
      <c r="E70" s="22"/>
      <c r="F70" s="22">
        <v>1.0</v>
      </c>
      <c r="G70" s="22"/>
      <c r="H70" s="22">
        <v>1.0</v>
      </c>
      <c r="I70" s="22"/>
      <c r="J70" s="22"/>
      <c r="K70" s="22"/>
      <c r="L70" s="22"/>
      <c r="M70" s="22"/>
      <c r="N70" s="6"/>
      <c r="O70" s="22">
        <f t="shared" si="3"/>
        <v>2</v>
      </c>
    </row>
    <row r="71" ht="15.75" customHeight="1">
      <c r="A71" s="28">
        <v>7.0</v>
      </c>
      <c r="B71" s="30" t="s">
        <v>9</v>
      </c>
      <c r="C71" s="26"/>
      <c r="D71" s="22">
        <v>1.0</v>
      </c>
      <c r="E71" s="22"/>
      <c r="F71" s="22"/>
      <c r="G71" s="22"/>
      <c r="H71" s="22"/>
      <c r="I71" s="22"/>
      <c r="J71" s="22"/>
      <c r="K71" s="22"/>
      <c r="L71" s="22"/>
      <c r="M71" s="22"/>
      <c r="N71" s="6"/>
      <c r="O71" s="22">
        <f t="shared" si="3"/>
        <v>1</v>
      </c>
    </row>
    <row r="72" ht="15.75" customHeight="1">
      <c r="A72" s="28">
        <v>8.0</v>
      </c>
      <c r="B72" s="30" t="s">
        <v>10</v>
      </c>
      <c r="C72" s="26"/>
      <c r="D72" s="22" t="s">
        <v>34</v>
      </c>
      <c r="E72" s="22">
        <v>1.0</v>
      </c>
      <c r="F72" s="22"/>
      <c r="G72" s="22"/>
      <c r="H72" s="22"/>
      <c r="I72" s="22"/>
      <c r="J72" s="22"/>
      <c r="K72" s="22"/>
      <c r="L72" s="22"/>
      <c r="M72" s="22"/>
      <c r="N72" s="6"/>
      <c r="O72" s="22">
        <f t="shared" si="3"/>
        <v>1</v>
      </c>
    </row>
    <row r="73" ht="15.75" customHeight="1">
      <c r="A73" s="28">
        <v>9.0</v>
      </c>
      <c r="B73" s="30" t="s">
        <v>12</v>
      </c>
      <c r="C73" s="26"/>
      <c r="D73" s="22">
        <v>1.0</v>
      </c>
      <c r="E73" s="22">
        <v>1.0</v>
      </c>
      <c r="F73" s="22"/>
      <c r="G73" s="22">
        <v>1.0</v>
      </c>
      <c r="H73" s="22">
        <v>1.0</v>
      </c>
      <c r="I73" s="22">
        <v>1.0</v>
      </c>
      <c r="J73" s="22"/>
      <c r="K73" s="22"/>
      <c r="L73" s="22"/>
      <c r="M73" s="22"/>
      <c r="N73" s="6"/>
      <c r="O73" s="22">
        <f t="shared" si="3"/>
        <v>5</v>
      </c>
    </row>
    <row r="74" ht="15.75" customHeight="1">
      <c r="A74" s="28">
        <v>10.0</v>
      </c>
      <c r="B74" s="32" t="s">
        <v>23</v>
      </c>
      <c r="C74" s="6"/>
      <c r="D74" s="22"/>
      <c r="E74" s="22"/>
      <c r="F74" s="22">
        <v>1.0</v>
      </c>
      <c r="G74" s="22">
        <v>1.0</v>
      </c>
      <c r="H74" s="22">
        <v>1.0</v>
      </c>
      <c r="I74" s="22">
        <v>1.0</v>
      </c>
      <c r="J74" s="22"/>
      <c r="K74" s="22"/>
      <c r="L74" s="22"/>
      <c r="M74" s="22"/>
      <c r="N74" s="6"/>
      <c r="O74" s="22">
        <f t="shared" si="3"/>
        <v>4</v>
      </c>
    </row>
    <row r="75" ht="15.75" customHeight="1">
      <c r="A75" s="28">
        <v>11.0</v>
      </c>
      <c r="B75" s="29" t="s">
        <v>51</v>
      </c>
      <c r="C75" s="6"/>
      <c r="D75" s="22" t="s">
        <v>34</v>
      </c>
      <c r="E75" s="22"/>
      <c r="F75" s="22"/>
      <c r="G75" s="22"/>
      <c r="H75" s="22"/>
      <c r="I75" s="22"/>
      <c r="J75" s="22"/>
      <c r="K75" s="22"/>
      <c r="L75" s="22"/>
      <c r="M75" s="22"/>
      <c r="N75" s="6"/>
      <c r="O75" s="22">
        <f t="shared" si="3"/>
        <v>0</v>
      </c>
    </row>
    <row r="76" ht="15.75" customHeight="1">
      <c r="A76" s="28">
        <v>12.0</v>
      </c>
      <c r="B76" s="32" t="s">
        <v>52</v>
      </c>
      <c r="C76" s="26"/>
      <c r="D76" s="22"/>
      <c r="E76" s="22">
        <v>1.0</v>
      </c>
      <c r="F76" s="22"/>
      <c r="G76" s="22">
        <v>1.0</v>
      </c>
      <c r="H76" s="22">
        <v>1.0</v>
      </c>
      <c r="I76" s="22">
        <v>1.0</v>
      </c>
      <c r="J76" s="22"/>
      <c r="K76" s="22"/>
      <c r="L76" s="22"/>
      <c r="M76" s="22"/>
      <c r="N76" s="6"/>
      <c r="O76" s="22">
        <f t="shared" si="3"/>
        <v>4</v>
      </c>
    </row>
    <row r="77" ht="15.75" customHeight="1">
      <c r="A77" s="28">
        <v>13.0</v>
      </c>
      <c r="B77" s="30" t="s">
        <v>14</v>
      </c>
      <c r="C77" s="26"/>
      <c r="D77" s="22">
        <v>1.0</v>
      </c>
      <c r="E77" s="22">
        <v>1.0</v>
      </c>
      <c r="F77" s="22">
        <v>1.0</v>
      </c>
      <c r="G77" s="22"/>
      <c r="H77" s="22"/>
      <c r="I77" s="22"/>
      <c r="J77" s="22"/>
      <c r="K77" s="22"/>
      <c r="L77" s="22"/>
      <c r="M77" s="22"/>
      <c r="N77" s="6"/>
      <c r="O77" s="22">
        <f t="shared" si="3"/>
        <v>3</v>
      </c>
    </row>
    <row r="78" ht="15.75" customHeight="1">
      <c r="A78" s="28">
        <v>14.0</v>
      </c>
      <c r="B78" s="32" t="s">
        <v>53</v>
      </c>
      <c r="C78" s="26"/>
      <c r="D78" s="22"/>
      <c r="E78" s="22">
        <v>1.0</v>
      </c>
      <c r="F78" s="22">
        <v>1.0</v>
      </c>
      <c r="G78" s="22"/>
      <c r="H78" s="22"/>
      <c r="I78" s="22"/>
      <c r="J78" s="22"/>
      <c r="K78" s="22"/>
      <c r="L78" s="22"/>
      <c r="M78" s="22"/>
      <c r="N78" s="6"/>
      <c r="O78" s="22">
        <f t="shared" si="3"/>
        <v>2</v>
      </c>
    </row>
    <row r="79" ht="15.75" customHeight="1">
      <c r="A79" s="28">
        <v>15.0</v>
      </c>
      <c r="B79" s="30" t="s">
        <v>15</v>
      </c>
      <c r="C79" s="26"/>
      <c r="D79" s="22">
        <v>1.0</v>
      </c>
      <c r="E79" s="22">
        <v>1.0</v>
      </c>
      <c r="F79" s="22">
        <v>1.0</v>
      </c>
      <c r="G79" s="22"/>
      <c r="H79" s="22"/>
      <c r="I79" s="22"/>
      <c r="J79" s="22"/>
      <c r="K79" s="22"/>
      <c r="L79" s="22"/>
      <c r="M79" s="22"/>
      <c r="N79" s="6"/>
      <c r="O79" s="22">
        <f t="shared" si="3"/>
        <v>3</v>
      </c>
    </row>
    <row r="80" ht="15.75" customHeight="1">
      <c r="A80" s="28">
        <v>16.0</v>
      </c>
      <c r="B80" s="30" t="s">
        <v>40</v>
      </c>
      <c r="C80" s="6"/>
      <c r="D80" s="22">
        <v>1.0</v>
      </c>
      <c r="E80" s="22"/>
      <c r="F80" s="22"/>
      <c r="G80" s="22"/>
      <c r="H80" s="22"/>
      <c r="I80" s="22"/>
      <c r="J80" s="22"/>
      <c r="K80" s="22"/>
      <c r="L80" s="22"/>
      <c r="M80" s="22"/>
      <c r="N80" s="6"/>
      <c r="O80" s="22">
        <f t="shared" si="3"/>
        <v>1</v>
      </c>
    </row>
    <row r="81" ht="15.75" customHeight="1">
      <c r="A81" s="28">
        <v>17.0</v>
      </c>
      <c r="B81" s="30" t="s">
        <v>18</v>
      </c>
      <c r="C81" s="26"/>
      <c r="D81" s="22">
        <v>1.0</v>
      </c>
      <c r="E81" s="22">
        <v>1.0</v>
      </c>
      <c r="F81" s="22">
        <v>1.0</v>
      </c>
      <c r="G81" s="22">
        <v>1.0</v>
      </c>
      <c r="H81" s="22">
        <v>1.0</v>
      </c>
      <c r="I81" s="22">
        <v>1.0</v>
      </c>
      <c r="J81" s="22"/>
      <c r="K81" s="22"/>
      <c r="L81" s="22"/>
      <c r="M81" s="22"/>
      <c r="N81" s="6"/>
      <c r="O81" s="22">
        <f t="shared" si="3"/>
        <v>6</v>
      </c>
    </row>
    <row r="82" ht="15.75" customHeight="1">
      <c r="A82" s="28">
        <v>18.0</v>
      </c>
      <c r="B82" s="30" t="s">
        <v>54</v>
      </c>
      <c r="C82" s="6"/>
      <c r="D82" s="22" t="s">
        <v>34</v>
      </c>
      <c r="E82" s="22"/>
      <c r="F82" s="22"/>
      <c r="G82" s="22"/>
      <c r="H82" s="22"/>
      <c r="I82" s="22"/>
      <c r="J82" s="22"/>
      <c r="K82" s="22"/>
      <c r="L82" s="22"/>
      <c r="M82" s="22"/>
      <c r="N82" s="6"/>
      <c r="O82" s="22">
        <f t="shared" si="3"/>
        <v>0</v>
      </c>
    </row>
    <row r="83" ht="15.75" customHeight="1">
      <c r="A83" s="28">
        <v>19.0</v>
      </c>
      <c r="B83" s="30" t="s">
        <v>20</v>
      </c>
      <c r="C83" s="6"/>
      <c r="D83" s="22">
        <v>1.0</v>
      </c>
      <c r="E83" s="22">
        <v>1.0</v>
      </c>
      <c r="F83" s="22"/>
      <c r="G83" s="22">
        <v>1.0</v>
      </c>
      <c r="H83" s="22"/>
      <c r="I83" s="22"/>
      <c r="J83" s="22"/>
      <c r="K83" s="22"/>
      <c r="L83" s="22"/>
      <c r="M83" s="22"/>
      <c r="N83" s="6"/>
      <c r="O83" s="22">
        <f t="shared" si="3"/>
        <v>3</v>
      </c>
    </row>
    <row r="84" ht="15.75" customHeight="1">
      <c r="A84" s="28">
        <v>20.0</v>
      </c>
      <c r="B84" s="32" t="s">
        <v>55</v>
      </c>
      <c r="C84" s="6"/>
      <c r="D84" s="22"/>
      <c r="E84" s="22">
        <v>1.0</v>
      </c>
      <c r="F84" s="22">
        <v>1.0</v>
      </c>
      <c r="G84" s="22">
        <v>1.0</v>
      </c>
      <c r="H84" s="22">
        <v>1.0</v>
      </c>
      <c r="I84" s="22">
        <v>1.0</v>
      </c>
      <c r="J84" s="22"/>
      <c r="K84" s="22"/>
      <c r="L84" s="22"/>
      <c r="M84" s="22"/>
      <c r="N84" s="6"/>
      <c r="O84" s="22">
        <f t="shared" si="3"/>
        <v>5</v>
      </c>
    </row>
    <row r="85" ht="15.75" customHeight="1">
      <c r="A85" s="28">
        <v>21.0</v>
      </c>
      <c r="B85" s="32" t="s">
        <v>41</v>
      </c>
      <c r="C85" s="6"/>
      <c r="D85" s="22"/>
      <c r="E85" s="22"/>
      <c r="F85" s="22"/>
      <c r="G85" s="22">
        <v>1.0</v>
      </c>
      <c r="H85" s="22"/>
      <c r="I85" s="22"/>
      <c r="J85" s="22"/>
      <c r="K85" s="22"/>
      <c r="L85" s="22"/>
      <c r="M85" s="22"/>
      <c r="N85" s="6"/>
      <c r="O85" s="22">
        <f t="shared" si="3"/>
        <v>1</v>
      </c>
    </row>
    <row r="86" ht="15.75" customHeight="1">
      <c r="A86" s="28">
        <v>22.0</v>
      </c>
      <c r="B86" s="32" t="s">
        <v>56</v>
      </c>
      <c r="C86" s="6"/>
      <c r="D86" s="22"/>
      <c r="E86" s="22"/>
      <c r="F86" s="22"/>
      <c r="G86" s="22"/>
      <c r="H86" s="22">
        <v>1.0</v>
      </c>
      <c r="I86" s="22"/>
      <c r="J86" s="22"/>
      <c r="K86" s="22"/>
      <c r="L86" s="22"/>
      <c r="M86" s="22"/>
      <c r="N86" s="6"/>
      <c r="O86" s="22">
        <f t="shared" si="3"/>
        <v>1</v>
      </c>
    </row>
    <row r="87" ht="15.75" customHeight="1">
      <c r="A87" s="28">
        <v>23.0</v>
      </c>
      <c r="B87" s="32" t="s">
        <v>45</v>
      </c>
      <c r="C87" s="6"/>
      <c r="D87" s="22"/>
      <c r="E87" s="22"/>
      <c r="F87" s="22"/>
      <c r="G87" s="22"/>
      <c r="H87" s="22">
        <v>1.0</v>
      </c>
      <c r="I87" s="22">
        <v>1.0</v>
      </c>
      <c r="J87" s="22"/>
      <c r="K87" s="22"/>
      <c r="L87" s="22"/>
      <c r="M87" s="22"/>
      <c r="N87" s="6"/>
      <c r="O87" s="22">
        <f t="shared" si="3"/>
        <v>2</v>
      </c>
    </row>
    <row r="88" ht="15.75" customHeight="1">
      <c r="A88" s="28">
        <v>24.0</v>
      </c>
      <c r="B88" s="32" t="s">
        <v>57</v>
      </c>
      <c r="C88" s="6"/>
      <c r="D88" s="22"/>
      <c r="E88" s="22"/>
      <c r="F88" s="22"/>
      <c r="G88" s="22"/>
      <c r="H88" s="22">
        <v>1.0</v>
      </c>
      <c r="I88" s="22"/>
      <c r="J88" s="22"/>
      <c r="K88" s="22"/>
      <c r="L88" s="22"/>
      <c r="M88" s="22"/>
      <c r="N88" s="6"/>
      <c r="O88" s="22">
        <f t="shared" si="3"/>
        <v>1</v>
      </c>
    </row>
    <row r="89" ht="15.75" customHeight="1">
      <c r="A89" s="28">
        <v>25.0</v>
      </c>
      <c r="B89" s="32" t="s">
        <v>17</v>
      </c>
      <c r="C89" s="6"/>
      <c r="D89" s="22"/>
      <c r="E89" s="22"/>
      <c r="F89" s="22"/>
      <c r="G89" s="22"/>
      <c r="H89" s="22">
        <v>1.0</v>
      </c>
      <c r="I89" s="22">
        <v>1.0</v>
      </c>
      <c r="J89" s="22"/>
      <c r="K89" s="22"/>
      <c r="L89" s="22"/>
      <c r="M89" s="22"/>
      <c r="N89" s="6"/>
      <c r="O89" s="22">
        <f t="shared" si="3"/>
        <v>2</v>
      </c>
    </row>
    <row r="90" ht="15.75" customHeight="1">
      <c r="A90" s="28">
        <v>26.0</v>
      </c>
      <c r="B90" s="32" t="s">
        <v>16</v>
      </c>
      <c r="C90" s="6"/>
      <c r="D90" s="22"/>
      <c r="E90" s="22"/>
      <c r="F90" s="22"/>
      <c r="G90" s="22"/>
      <c r="H90" s="22">
        <v>1.0</v>
      </c>
      <c r="I90" s="22"/>
      <c r="J90" s="22"/>
      <c r="K90" s="22"/>
      <c r="L90" s="22"/>
      <c r="M90" s="22"/>
      <c r="N90" s="6"/>
      <c r="O90" s="22">
        <f t="shared" si="3"/>
        <v>1</v>
      </c>
    </row>
    <row r="91" ht="15.75" customHeight="1">
      <c r="A91" s="28">
        <v>27.0</v>
      </c>
      <c r="B91" s="32" t="s">
        <v>44</v>
      </c>
      <c r="C91" s="6"/>
      <c r="D91" s="22"/>
      <c r="E91" s="22"/>
      <c r="F91" s="22"/>
      <c r="G91" s="22"/>
      <c r="H91" s="22">
        <v>1.0</v>
      </c>
      <c r="I91" s="22"/>
      <c r="J91" s="22"/>
      <c r="K91" s="22"/>
      <c r="L91" s="22"/>
      <c r="M91" s="22"/>
      <c r="N91" s="6"/>
      <c r="O91" s="22">
        <f t="shared" si="3"/>
        <v>1</v>
      </c>
    </row>
    <row r="92" ht="15.75" customHeight="1">
      <c r="A92" s="28">
        <v>28.0</v>
      </c>
      <c r="B92" s="32" t="s">
        <v>22</v>
      </c>
      <c r="C92" s="6"/>
      <c r="D92" s="22"/>
      <c r="E92" s="22"/>
      <c r="F92" s="22"/>
      <c r="G92" s="22"/>
      <c r="H92" s="22">
        <v>1.0</v>
      </c>
      <c r="I92" s="22"/>
      <c r="J92" s="22"/>
      <c r="K92" s="22"/>
      <c r="L92" s="22"/>
      <c r="M92" s="22"/>
      <c r="N92" s="6"/>
      <c r="O92" s="22">
        <f t="shared" si="3"/>
        <v>1</v>
      </c>
    </row>
    <row r="93" ht="15.75" customHeight="1">
      <c r="A93" s="28">
        <v>29.0</v>
      </c>
      <c r="B93" s="32" t="s">
        <v>58</v>
      </c>
      <c r="C93" s="6"/>
      <c r="D93" s="22"/>
      <c r="E93" s="22"/>
      <c r="F93" s="22"/>
      <c r="G93" s="22"/>
      <c r="H93" s="22">
        <v>1.0</v>
      </c>
      <c r="I93" s="22"/>
      <c r="J93" s="22"/>
      <c r="K93" s="22"/>
      <c r="L93" s="22"/>
      <c r="M93" s="22"/>
      <c r="N93" s="6"/>
      <c r="O93" s="22">
        <f t="shared" si="3"/>
        <v>1</v>
      </c>
    </row>
    <row r="94" ht="15.75" customHeight="1">
      <c r="A94" s="33">
        <v>30.0</v>
      </c>
      <c r="B94" s="32" t="s">
        <v>46</v>
      </c>
      <c r="C94" s="6"/>
      <c r="D94" s="22"/>
      <c r="E94" s="22"/>
      <c r="F94" s="22"/>
      <c r="G94" s="22"/>
      <c r="H94" s="22"/>
      <c r="I94" s="22">
        <v>1.0</v>
      </c>
      <c r="J94" s="22"/>
      <c r="K94" s="22"/>
      <c r="L94" s="22"/>
      <c r="M94" s="22"/>
      <c r="N94" s="6"/>
      <c r="O94" s="22">
        <f t="shared" si="3"/>
        <v>1</v>
      </c>
    </row>
    <row r="95" ht="15.75" customHeight="1">
      <c r="A95" s="33">
        <v>31.0</v>
      </c>
      <c r="B95" s="32" t="s">
        <v>59</v>
      </c>
      <c r="C95" s="6"/>
      <c r="D95" s="22"/>
      <c r="E95" s="22"/>
      <c r="F95" s="22"/>
      <c r="G95" s="22">
        <v>1.0</v>
      </c>
      <c r="H95" s="22"/>
      <c r="I95" s="22"/>
      <c r="J95" s="22"/>
      <c r="K95" s="22"/>
      <c r="L95" s="22"/>
      <c r="M95" s="22"/>
      <c r="N95" s="6"/>
      <c r="O95" s="22">
        <f t="shared" si="3"/>
        <v>1</v>
      </c>
    </row>
    <row r="96" ht="15.75" customHeight="1">
      <c r="A96" s="25"/>
      <c r="B96" s="25"/>
      <c r="C96" s="6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6"/>
      <c r="O96" s="7"/>
    </row>
    <row r="97" ht="15.75" customHeight="1">
      <c r="A97" s="15"/>
      <c r="B97" s="15" t="s">
        <v>60</v>
      </c>
      <c r="C97" s="6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6"/>
      <c r="O97" s="27"/>
    </row>
    <row r="98" ht="15.75" customHeight="1">
      <c r="A98" s="33">
        <v>1.0</v>
      </c>
      <c r="B98" s="31" t="s">
        <v>25</v>
      </c>
      <c r="C98" s="6"/>
      <c r="D98" s="22"/>
      <c r="E98" s="22">
        <v>1.0</v>
      </c>
      <c r="F98" s="22"/>
      <c r="G98" s="22"/>
      <c r="H98" s="22"/>
      <c r="I98" s="22"/>
      <c r="J98" s="22"/>
      <c r="K98" s="22"/>
      <c r="L98" s="22"/>
      <c r="M98" s="22"/>
      <c r="N98" s="6"/>
      <c r="O98" s="22">
        <f t="shared" ref="O98:O120" si="4">sum(D98:M98)</f>
        <v>1</v>
      </c>
    </row>
    <row r="99" ht="15.75" customHeight="1">
      <c r="A99" s="33">
        <v>2.0</v>
      </c>
      <c r="B99" s="31" t="s">
        <v>7</v>
      </c>
      <c r="C99" s="6"/>
      <c r="D99" s="22"/>
      <c r="E99" s="22">
        <v>1.0</v>
      </c>
      <c r="F99" s="22"/>
      <c r="G99" s="22">
        <v>1.0</v>
      </c>
      <c r="H99" s="22"/>
      <c r="I99" s="22"/>
      <c r="J99" s="22"/>
      <c r="K99" s="22"/>
      <c r="L99" s="22"/>
      <c r="M99" s="22"/>
      <c r="N99" s="6"/>
      <c r="O99" s="22">
        <f t="shared" si="4"/>
        <v>2</v>
      </c>
    </row>
    <row r="100" ht="15.75" customHeight="1">
      <c r="A100" s="33">
        <v>3.0</v>
      </c>
      <c r="B100" s="31" t="s">
        <v>27</v>
      </c>
      <c r="C100" s="6"/>
      <c r="D100" s="22"/>
      <c r="E100" s="22">
        <v>1.0</v>
      </c>
      <c r="F100" s="22">
        <v>1.0</v>
      </c>
      <c r="G100" s="22">
        <v>1.0</v>
      </c>
      <c r="H100" s="22">
        <v>1.0</v>
      </c>
      <c r="I100" s="22"/>
      <c r="J100" s="22"/>
      <c r="K100" s="22"/>
      <c r="L100" s="22"/>
      <c r="M100" s="22"/>
      <c r="N100" s="6"/>
      <c r="O100" s="22">
        <f t="shared" si="4"/>
        <v>4</v>
      </c>
    </row>
    <row r="101" ht="15.75" customHeight="1">
      <c r="A101" s="33">
        <v>4.0</v>
      </c>
      <c r="B101" s="31" t="s">
        <v>19</v>
      </c>
      <c r="C101" s="6"/>
      <c r="D101" s="22">
        <v>1.0</v>
      </c>
      <c r="E101" s="22">
        <v>1.0</v>
      </c>
      <c r="F101" s="22"/>
      <c r="G101" s="22">
        <v>1.0</v>
      </c>
      <c r="H101" s="22">
        <v>1.0</v>
      </c>
      <c r="I101" s="22"/>
      <c r="J101" s="22"/>
      <c r="K101" s="22"/>
      <c r="L101" s="22"/>
      <c r="M101" s="22"/>
      <c r="N101" s="6"/>
      <c r="O101" s="22">
        <f t="shared" si="4"/>
        <v>4</v>
      </c>
    </row>
    <row r="102" ht="15.75" customHeight="1">
      <c r="A102" s="33">
        <v>5.0</v>
      </c>
      <c r="B102" s="31" t="s">
        <v>29</v>
      </c>
      <c r="C102" s="6"/>
      <c r="D102" s="22"/>
      <c r="E102" s="22">
        <v>1.0</v>
      </c>
      <c r="F102" s="22"/>
      <c r="G102" s="22">
        <v>1.0</v>
      </c>
      <c r="H102" s="22">
        <v>1.0</v>
      </c>
      <c r="I102" s="22">
        <v>1.0</v>
      </c>
      <c r="J102" s="22"/>
      <c r="K102" s="22"/>
      <c r="L102" s="22"/>
      <c r="M102" s="22"/>
      <c r="N102" s="6"/>
      <c r="O102" s="22">
        <f t="shared" si="4"/>
        <v>4</v>
      </c>
    </row>
    <row r="103" ht="15.75" customHeight="1">
      <c r="A103" s="33">
        <v>6.0</v>
      </c>
      <c r="B103" s="31" t="s">
        <v>30</v>
      </c>
      <c r="C103" s="6"/>
      <c r="D103" s="22"/>
      <c r="E103" s="22">
        <v>1.0</v>
      </c>
      <c r="F103" s="22"/>
      <c r="G103" s="22">
        <v>1.0</v>
      </c>
      <c r="H103" s="22">
        <v>1.0</v>
      </c>
      <c r="I103" s="22">
        <v>1.0</v>
      </c>
      <c r="J103" s="22"/>
      <c r="K103" s="22"/>
      <c r="L103" s="22"/>
      <c r="M103" s="22"/>
      <c r="N103" s="6"/>
      <c r="O103" s="22">
        <f t="shared" si="4"/>
        <v>4</v>
      </c>
    </row>
    <row r="104" ht="15.75" customHeight="1">
      <c r="A104" s="33">
        <v>7.0</v>
      </c>
      <c r="B104" s="31" t="s">
        <v>31</v>
      </c>
      <c r="C104" s="6"/>
      <c r="D104" s="22"/>
      <c r="E104" s="22">
        <v>1.0</v>
      </c>
      <c r="F104" s="22">
        <v>1.0</v>
      </c>
      <c r="G104" s="22">
        <v>1.0</v>
      </c>
      <c r="H104" s="22">
        <v>1.0</v>
      </c>
      <c r="I104" s="22"/>
      <c r="J104" s="22"/>
      <c r="K104" s="22"/>
      <c r="L104" s="22"/>
      <c r="M104" s="22"/>
      <c r="N104" s="6"/>
      <c r="O104" s="22">
        <f t="shared" si="4"/>
        <v>4</v>
      </c>
    </row>
    <row r="105" ht="15.75" customHeight="1">
      <c r="A105" s="33">
        <v>8.0</v>
      </c>
      <c r="B105" s="31" t="s">
        <v>35</v>
      </c>
      <c r="C105" s="6"/>
      <c r="D105" s="22">
        <v>1.0</v>
      </c>
      <c r="E105" s="22">
        <v>1.0</v>
      </c>
      <c r="F105" s="22">
        <v>1.0</v>
      </c>
      <c r="G105" s="22">
        <v>1.0</v>
      </c>
      <c r="H105" s="22">
        <v>1.0</v>
      </c>
      <c r="I105" s="22">
        <v>1.0</v>
      </c>
      <c r="J105" s="22"/>
      <c r="K105" s="22"/>
      <c r="L105" s="22"/>
      <c r="M105" s="22"/>
      <c r="N105" s="6"/>
      <c r="O105" s="22">
        <f t="shared" si="4"/>
        <v>6</v>
      </c>
    </row>
    <row r="106" ht="15.75" customHeight="1">
      <c r="A106" s="33">
        <v>9.0</v>
      </c>
      <c r="B106" s="31" t="s">
        <v>10</v>
      </c>
      <c r="C106" s="6"/>
      <c r="D106" s="22">
        <v>1.0</v>
      </c>
      <c r="E106" s="22">
        <v>1.0</v>
      </c>
      <c r="F106" s="22"/>
      <c r="G106" s="22"/>
      <c r="H106" s="22"/>
      <c r="I106" s="22"/>
      <c r="J106" s="22"/>
      <c r="K106" s="22"/>
      <c r="L106" s="22"/>
      <c r="M106" s="22"/>
      <c r="N106" s="6"/>
      <c r="O106" s="22">
        <f t="shared" si="4"/>
        <v>2</v>
      </c>
    </row>
    <row r="107" ht="15.75" customHeight="1">
      <c r="A107" s="33">
        <v>10.0</v>
      </c>
      <c r="B107" s="32" t="s">
        <v>12</v>
      </c>
      <c r="C107" s="6"/>
      <c r="D107" s="22"/>
      <c r="E107" s="22">
        <v>1.0</v>
      </c>
      <c r="F107" s="22">
        <v>1.0</v>
      </c>
      <c r="G107" s="22">
        <v>1.0</v>
      </c>
      <c r="H107" s="22">
        <v>1.0</v>
      </c>
      <c r="I107" s="22">
        <v>1.0</v>
      </c>
      <c r="J107" s="22"/>
      <c r="K107" s="22"/>
      <c r="L107" s="22"/>
      <c r="M107" s="22"/>
      <c r="N107" s="6"/>
      <c r="O107" s="22">
        <f t="shared" si="4"/>
        <v>5</v>
      </c>
    </row>
    <row r="108" ht="15.75" customHeight="1">
      <c r="A108" s="33">
        <v>11.0</v>
      </c>
      <c r="B108" s="31" t="s">
        <v>13</v>
      </c>
      <c r="C108" s="6"/>
      <c r="D108" s="22">
        <v>1.0</v>
      </c>
      <c r="E108" s="22"/>
      <c r="F108" s="22"/>
      <c r="G108" s="22">
        <v>1.0</v>
      </c>
      <c r="H108" s="22"/>
      <c r="I108" s="22"/>
      <c r="J108" s="22"/>
      <c r="K108" s="22"/>
      <c r="L108" s="22"/>
      <c r="M108" s="22"/>
      <c r="N108" s="6"/>
      <c r="O108" s="22">
        <f t="shared" si="4"/>
        <v>2</v>
      </c>
    </row>
    <row r="109" ht="15.75" customHeight="1">
      <c r="A109" s="33">
        <v>12.0</v>
      </c>
      <c r="B109" s="31" t="s">
        <v>61</v>
      </c>
      <c r="C109" s="26"/>
      <c r="D109" s="22">
        <v>1.0</v>
      </c>
      <c r="E109" s="22">
        <v>1.0</v>
      </c>
      <c r="F109" s="22"/>
      <c r="G109" s="22"/>
      <c r="H109" s="22"/>
      <c r="I109" s="22"/>
      <c r="J109" s="22"/>
      <c r="K109" s="22"/>
      <c r="L109" s="22"/>
      <c r="M109" s="22"/>
      <c r="N109" s="6"/>
      <c r="O109" s="22">
        <f t="shared" si="4"/>
        <v>2</v>
      </c>
    </row>
    <row r="110" ht="15.75" customHeight="1">
      <c r="A110" s="33">
        <v>13.0</v>
      </c>
      <c r="B110" s="31" t="s">
        <v>62</v>
      </c>
      <c r="C110" s="6"/>
      <c r="D110" s="22">
        <v>1.0</v>
      </c>
      <c r="E110" s="22">
        <v>1.0</v>
      </c>
      <c r="F110" s="22"/>
      <c r="G110" s="22"/>
      <c r="H110" s="22"/>
      <c r="I110" s="22"/>
      <c r="J110" s="22"/>
      <c r="K110" s="22"/>
      <c r="L110" s="22"/>
      <c r="M110" s="22"/>
      <c r="N110" s="6"/>
      <c r="O110" s="22">
        <f t="shared" si="4"/>
        <v>2</v>
      </c>
    </row>
    <row r="111" ht="15.75" customHeight="1">
      <c r="A111" s="33">
        <v>14.0</v>
      </c>
      <c r="B111" s="31" t="s">
        <v>38</v>
      </c>
      <c r="C111" s="6"/>
      <c r="D111" s="22">
        <v>1.0</v>
      </c>
      <c r="E111" s="22">
        <v>1.0</v>
      </c>
      <c r="F111" s="22">
        <v>1.0</v>
      </c>
      <c r="G111" s="22">
        <v>1.0</v>
      </c>
      <c r="H111" s="22">
        <v>1.0</v>
      </c>
      <c r="I111" s="22">
        <v>1.0</v>
      </c>
      <c r="J111" s="22"/>
      <c r="K111" s="22"/>
      <c r="L111" s="22"/>
      <c r="M111" s="22"/>
      <c r="N111" s="6"/>
      <c r="O111" s="22">
        <f t="shared" si="4"/>
        <v>6</v>
      </c>
    </row>
    <row r="112" ht="15.75" customHeight="1">
      <c r="A112" s="33">
        <v>15.0</v>
      </c>
      <c r="B112" s="32" t="s">
        <v>21</v>
      </c>
      <c r="C112" s="26"/>
      <c r="D112" s="22"/>
      <c r="E112" s="22"/>
      <c r="F112" s="22"/>
      <c r="G112" s="22"/>
      <c r="H112" s="22">
        <v>1.0</v>
      </c>
      <c r="I112" s="22"/>
      <c r="J112" s="22"/>
      <c r="K112" s="22"/>
      <c r="L112" s="22"/>
      <c r="M112" s="22"/>
      <c r="N112" s="6"/>
      <c r="O112" s="22">
        <f t="shared" si="4"/>
        <v>1</v>
      </c>
    </row>
    <row r="113" ht="15.75" customHeight="1">
      <c r="A113" s="33">
        <v>16.0</v>
      </c>
      <c r="B113" s="32" t="s">
        <v>26</v>
      </c>
      <c r="C113" s="26"/>
      <c r="D113" s="22"/>
      <c r="E113" s="22"/>
      <c r="F113" s="22"/>
      <c r="G113" s="22"/>
      <c r="H113" s="22">
        <v>1.0</v>
      </c>
      <c r="I113" s="22"/>
      <c r="J113" s="22"/>
      <c r="K113" s="22"/>
      <c r="L113" s="22"/>
      <c r="M113" s="22"/>
      <c r="N113" s="6"/>
      <c r="O113" s="22">
        <f t="shared" si="4"/>
        <v>1</v>
      </c>
    </row>
    <row r="114" ht="15.75" customHeight="1">
      <c r="A114" s="33">
        <v>17.0</v>
      </c>
      <c r="B114" s="32" t="s">
        <v>18</v>
      </c>
      <c r="C114" s="26"/>
      <c r="D114" s="22"/>
      <c r="E114" s="22">
        <v>1.0</v>
      </c>
      <c r="F114" s="22">
        <v>1.0</v>
      </c>
      <c r="G114" s="22">
        <v>1.0</v>
      </c>
      <c r="H114" s="22">
        <v>1.0</v>
      </c>
      <c r="I114" s="22">
        <v>1.0</v>
      </c>
      <c r="J114" s="22"/>
      <c r="K114" s="22"/>
      <c r="L114" s="22"/>
      <c r="M114" s="22"/>
      <c r="N114" s="6"/>
      <c r="O114" s="22">
        <f t="shared" si="4"/>
        <v>5</v>
      </c>
    </row>
    <row r="115" ht="15.75" customHeight="1">
      <c r="A115" s="33">
        <v>18.0</v>
      </c>
      <c r="B115" s="32" t="s">
        <v>36</v>
      </c>
      <c r="C115" s="26"/>
      <c r="D115" s="22"/>
      <c r="E115" s="22"/>
      <c r="F115" s="22"/>
      <c r="G115" s="22"/>
      <c r="H115" s="22">
        <v>1.0</v>
      </c>
      <c r="I115" s="22"/>
      <c r="J115" s="22"/>
      <c r="K115" s="22"/>
      <c r="L115" s="22"/>
      <c r="M115" s="22"/>
      <c r="N115" s="6"/>
      <c r="O115" s="22">
        <f t="shared" si="4"/>
        <v>1</v>
      </c>
    </row>
    <row r="116" ht="15.75" customHeight="1">
      <c r="A116" s="33">
        <v>19.0</v>
      </c>
      <c r="B116" s="32" t="s">
        <v>43</v>
      </c>
      <c r="C116" s="26"/>
      <c r="D116" s="22"/>
      <c r="E116" s="22"/>
      <c r="F116" s="22"/>
      <c r="G116" s="22"/>
      <c r="H116" s="22">
        <v>1.0</v>
      </c>
      <c r="I116" s="22">
        <v>1.0</v>
      </c>
      <c r="J116" s="22"/>
      <c r="K116" s="22"/>
      <c r="L116" s="22"/>
      <c r="M116" s="22"/>
      <c r="N116" s="6"/>
      <c r="O116" s="22">
        <f t="shared" si="4"/>
        <v>2</v>
      </c>
    </row>
    <row r="117" ht="15.75" customHeight="1">
      <c r="A117" s="34"/>
      <c r="B117" s="29"/>
      <c r="C117" s="6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6"/>
      <c r="O117" s="22">
        <f t="shared" si="4"/>
        <v>0</v>
      </c>
    </row>
    <row r="118" ht="15.75" customHeight="1">
      <c r="A118" s="28"/>
      <c r="B118" s="30"/>
      <c r="C118" s="26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6"/>
      <c r="O118" s="22">
        <f t="shared" si="4"/>
        <v>0</v>
      </c>
    </row>
    <row r="119" ht="15.75" customHeight="1">
      <c r="A119" s="34"/>
      <c r="B119" s="30"/>
      <c r="C119" s="26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6"/>
      <c r="O119" s="22">
        <f t="shared" si="4"/>
        <v>0</v>
      </c>
    </row>
    <row r="120" ht="15.75" customHeight="1">
      <c r="A120" s="28"/>
      <c r="B120" s="30"/>
      <c r="C120" s="26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6"/>
      <c r="O120" s="22">
        <f t="shared" si="4"/>
        <v>0</v>
      </c>
    </row>
    <row r="121" ht="15.75" customHeight="1"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O121" s="35"/>
    </row>
    <row r="122" ht="15.75" customHeight="1"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O122" s="35"/>
    </row>
    <row r="123" ht="15.75" customHeight="1"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O123" s="35"/>
    </row>
    <row r="124" ht="15.75" customHeight="1"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O124" s="35"/>
    </row>
    <row r="125" ht="15.75" customHeight="1"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O125" s="35"/>
    </row>
    <row r="126" ht="15.75" customHeight="1"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O126" s="35"/>
    </row>
    <row r="127" ht="15.75" customHeight="1"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O127" s="35"/>
    </row>
    <row r="128" ht="15.75" customHeight="1"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O128" s="35"/>
    </row>
    <row r="129" ht="15.75" customHeight="1"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O129" s="35"/>
    </row>
    <row r="130" ht="15.75" customHeight="1"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O130" s="35"/>
    </row>
    <row r="131" ht="15.75" customHeight="1"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O131" s="35"/>
    </row>
    <row r="132" ht="15.75" customHeight="1"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O132" s="35"/>
    </row>
    <row r="133" ht="15.75" customHeight="1"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O133" s="35"/>
    </row>
    <row r="134" ht="15.75" customHeight="1"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O134" s="35"/>
    </row>
    <row r="135" ht="15.75" customHeight="1"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O135" s="35"/>
    </row>
    <row r="136" ht="15.75" customHeight="1"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O136" s="35"/>
    </row>
    <row r="137" ht="15.75" customHeight="1"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O137" s="35"/>
    </row>
    <row r="138" ht="15.75" customHeight="1"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O138" s="35"/>
    </row>
    <row r="139" ht="15.75" customHeight="1"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O139" s="35"/>
    </row>
    <row r="140" ht="15.75" customHeight="1"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O140" s="35"/>
    </row>
    <row r="141" ht="15.75" customHeight="1"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O141" s="35"/>
    </row>
    <row r="142" ht="15.75" customHeight="1"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O142" s="35"/>
    </row>
    <row r="143" ht="15.75" customHeight="1"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O143" s="35"/>
    </row>
    <row r="144" ht="15.75" customHeight="1"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O144" s="35"/>
    </row>
    <row r="145" ht="15.75" customHeight="1"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O145" s="35"/>
    </row>
    <row r="146" ht="15.75" customHeight="1"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O146" s="35"/>
    </row>
    <row r="147" ht="15.75" customHeight="1"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O147" s="35"/>
    </row>
    <row r="148" ht="15.75" customHeight="1"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O148" s="35"/>
    </row>
    <row r="149" ht="15.75" customHeight="1"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O149" s="35"/>
    </row>
    <row r="150" ht="15.75" customHeight="1"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O150" s="35"/>
    </row>
    <row r="151" ht="15.75" customHeight="1"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O151" s="35"/>
    </row>
    <row r="152" ht="15.75" customHeight="1"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O152" s="35"/>
    </row>
    <row r="153" ht="15.75" customHeight="1"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O153" s="35"/>
    </row>
    <row r="154" ht="15.75" customHeight="1"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O154" s="35"/>
    </row>
    <row r="155" ht="15.75" customHeight="1"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O155" s="35"/>
    </row>
    <row r="156" ht="15.75" customHeight="1"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O156" s="35"/>
    </row>
    <row r="157" ht="15.75" customHeight="1"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O157" s="35"/>
    </row>
    <row r="158" ht="15.75" customHeight="1"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O158" s="35"/>
    </row>
    <row r="159" ht="15.75" customHeight="1"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O159" s="35"/>
    </row>
    <row r="160" ht="15.75" customHeight="1"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O160" s="35"/>
    </row>
    <row r="161" ht="15.75" customHeight="1"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O161" s="35"/>
    </row>
    <row r="162" ht="15.75" customHeight="1"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O162" s="35"/>
    </row>
    <row r="163" ht="15.75" customHeight="1"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O163" s="35"/>
    </row>
    <row r="164" ht="15.75" customHeight="1"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O164" s="35"/>
    </row>
    <row r="165" ht="15.75" customHeight="1"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O165" s="35"/>
    </row>
    <row r="166" ht="15.75" customHeight="1"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O166" s="35"/>
    </row>
    <row r="167" ht="15.75" customHeight="1"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O167" s="35"/>
    </row>
    <row r="168" ht="15.75" customHeight="1"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O168" s="35"/>
    </row>
    <row r="169" ht="15.75" customHeight="1"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O169" s="35"/>
    </row>
    <row r="170" ht="15.75" customHeight="1"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O170" s="35"/>
    </row>
    <row r="171" ht="15.75" customHeight="1"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O171" s="35"/>
    </row>
    <row r="172" ht="15.75" customHeight="1"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O172" s="35"/>
    </row>
    <row r="173" ht="15.75" customHeight="1"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O173" s="35"/>
    </row>
    <row r="174" ht="15.75" customHeight="1"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O174" s="35"/>
    </row>
    <row r="175" ht="15.75" customHeight="1"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O175" s="35"/>
    </row>
    <row r="176" ht="15.75" customHeight="1"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O176" s="35"/>
    </row>
    <row r="177" ht="15.75" customHeight="1"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O177" s="35"/>
    </row>
    <row r="178" ht="15.75" customHeight="1"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O178" s="35"/>
    </row>
    <row r="179" ht="15.75" customHeight="1"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O179" s="35"/>
    </row>
    <row r="180" ht="15.75" customHeight="1"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O180" s="35"/>
    </row>
    <row r="181" ht="15.75" customHeight="1"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O181" s="35"/>
    </row>
    <row r="182" ht="15.75" customHeight="1"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O182" s="35"/>
    </row>
    <row r="183" ht="15.75" customHeight="1"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O183" s="35"/>
    </row>
    <row r="184" ht="15.75" customHeight="1"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O184" s="35"/>
    </row>
    <row r="185" ht="15.75" customHeight="1"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O185" s="35"/>
    </row>
    <row r="186" ht="15.75" customHeight="1"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O186" s="35"/>
    </row>
    <row r="187" ht="15.75" customHeight="1"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O187" s="35"/>
    </row>
    <row r="188" ht="15.75" customHeight="1"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O188" s="35"/>
    </row>
    <row r="189" ht="15.75" customHeight="1"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O189" s="35"/>
    </row>
    <row r="190" ht="15.75" customHeight="1"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O190" s="35"/>
    </row>
    <row r="191" ht="15.75" customHeight="1"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O191" s="35"/>
    </row>
    <row r="192" ht="15.75" customHeight="1"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O192" s="35"/>
    </row>
    <row r="193" ht="15.75" customHeight="1"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O193" s="35"/>
    </row>
    <row r="194" ht="15.75" customHeight="1"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O194" s="35"/>
    </row>
    <row r="195" ht="15.75" customHeight="1"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O195" s="35"/>
    </row>
    <row r="196" ht="15.75" customHeight="1"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O196" s="35"/>
    </row>
    <row r="197" ht="15.75" customHeight="1"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O197" s="35"/>
    </row>
    <row r="198" ht="15.75" customHeight="1"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O198" s="35"/>
    </row>
    <row r="199" ht="15.75" customHeight="1"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O199" s="35"/>
    </row>
    <row r="200" ht="15.75" customHeight="1"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O200" s="35"/>
    </row>
    <row r="201" ht="15.75" customHeight="1"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O201" s="35"/>
    </row>
    <row r="202" ht="15.75" customHeight="1"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O202" s="35"/>
    </row>
    <row r="203" ht="15.75" customHeight="1"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O203" s="35"/>
    </row>
    <row r="204" ht="15.75" customHeight="1"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O204" s="35"/>
    </row>
    <row r="205" ht="15.75" customHeight="1"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O205" s="35"/>
    </row>
    <row r="206" ht="15.75" customHeight="1"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O206" s="35"/>
    </row>
    <row r="207" ht="15.75" customHeight="1"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O207" s="35"/>
    </row>
    <row r="208" ht="15.75" customHeight="1"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O208" s="35"/>
    </row>
    <row r="209" ht="15.75" customHeight="1"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O209" s="35"/>
    </row>
    <row r="210" ht="15.75" customHeight="1"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O210" s="35"/>
    </row>
    <row r="211" ht="15.75" customHeight="1"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O211" s="35"/>
    </row>
    <row r="212" ht="15.75" customHeight="1"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O212" s="35"/>
    </row>
    <row r="213" ht="15.75" customHeight="1"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O213" s="35"/>
    </row>
    <row r="214" ht="15.75" customHeight="1"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O214" s="35"/>
    </row>
    <row r="215" ht="15.75" customHeight="1"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O215" s="35"/>
    </row>
    <row r="216" ht="15.75" customHeight="1"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O216" s="35"/>
    </row>
    <row r="217" ht="15.75" customHeight="1"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O217" s="35"/>
    </row>
    <row r="218" ht="15.75" customHeight="1"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O218" s="35"/>
    </row>
    <row r="219" ht="15.75" customHeight="1"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O219" s="35"/>
    </row>
    <row r="220" ht="15.75" customHeight="1"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O220" s="35"/>
    </row>
    <row r="221" ht="15.75" customHeight="1"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O221" s="35"/>
    </row>
    <row r="222" ht="15.75" customHeight="1"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O222" s="35"/>
    </row>
    <row r="223" ht="15.75" customHeight="1"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O223" s="35"/>
    </row>
    <row r="224" ht="15.75" customHeight="1"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O224" s="35"/>
    </row>
    <row r="225" ht="15.75" customHeight="1"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O225" s="35"/>
    </row>
    <row r="226" ht="15.75" customHeight="1"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O226" s="35"/>
    </row>
    <row r="227" ht="15.75" customHeight="1"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O227" s="35"/>
    </row>
    <row r="228" ht="15.75" customHeight="1"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O228" s="35"/>
    </row>
    <row r="229" ht="15.75" customHeight="1"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O229" s="35"/>
    </row>
    <row r="230" ht="15.75" customHeight="1"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O230" s="35"/>
    </row>
    <row r="231" ht="15.75" customHeight="1"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O231" s="35"/>
    </row>
    <row r="232" ht="15.75" customHeight="1"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O232" s="35"/>
    </row>
    <row r="233" ht="15.75" customHeight="1"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O233" s="35"/>
    </row>
    <row r="234" ht="15.75" customHeight="1"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O234" s="35"/>
    </row>
    <row r="235" ht="15.75" customHeight="1"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O235" s="35"/>
    </row>
    <row r="236" ht="15.75" customHeight="1"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O236" s="35"/>
    </row>
    <row r="237" ht="15.75" customHeight="1"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O237" s="35"/>
    </row>
    <row r="238" ht="15.75" customHeight="1"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O238" s="35"/>
    </row>
    <row r="239" ht="15.75" customHeight="1"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O239" s="35"/>
    </row>
    <row r="240" ht="15.75" customHeight="1"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O240" s="35"/>
    </row>
    <row r="241" ht="15.75" customHeight="1"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O241" s="35"/>
    </row>
    <row r="242" ht="15.75" customHeight="1"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O242" s="35"/>
    </row>
    <row r="243" ht="15.75" customHeight="1"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O243" s="35"/>
    </row>
    <row r="244" ht="15.75" customHeight="1"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O244" s="35"/>
    </row>
    <row r="245" ht="15.75" customHeight="1"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O245" s="35"/>
    </row>
    <row r="246" ht="15.75" customHeight="1"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O246" s="35"/>
    </row>
    <row r="247" ht="15.75" customHeight="1"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O247" s="35"/>
    </row>
    <row r="248" ht="15.75" customHeight="1"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O248" s="35"/>
    </row>
    <row r="249" ht="15.75" customHeight="1"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O249" s="35"/>
    </row>
    <row r="250" ht="15.75" customHeight="1"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O250" s="35"/>
    </row>
    <row r="251" ht="15.75" customHeight="1"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O251" s="35"/>
    </row>
    <row r="252" ht="15.75" customHeight="1"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O252" s="35"/>
    </row>
    <row r="253" ht="15.75" customHeight="1"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O253" s="35"/>
    </row>
    <row r="254" ht="15.75" customHeight="1"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O254" s="35"/>
    </row>
    <row r="255" ht="15.75" customHeight="1"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O255" s="35"/>
    </row>
    <row r="256" ht="15.75" customHeight="1"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O256" s="35"/>
    </row>
    <row r="257" ht="15.75" customHeight="1"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O257" s="35"/>
    </row>
    <row r="258" ht="15.75" customHeight="1"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O258" s="35"/>
    </row>
    <row r="259" ht="15.75" customHeight="1"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O259" s="35"/>
    </row>
    <row r="260" ht="15.75" customHeight="1"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O260" s="35"/>
    </row>
    <row r="261" ht="15.75" customHeight="1"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O261" s="35"/>
    </row>
    <row r="262" ht="15.75" customHeight="1"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O262" s="35"/>
    </row>
    <row r="263" ht="15.75" customHeight="1"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O263" s="35"/>
    </row>
    <row r="264" ht="15.75" customHeight="1"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O264" s="35"/>
    </row>
    <row r="265" ht="15.75" customHeight="1"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O265" s="35"/>
    </row>
    <row r="266" ht="15.75" customHeight="1"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O266" s="35"/>
    </row>
    <row r="267" ht="15.75" customHeight="1"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O267" s="35"/>
    </row>
    <row r="268" ht="15.75" customHeight="1"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O268" s="35"/>
    </row>
    <row r="269" ht="15.75" customHeight="1"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O269" s="35"/>
    </row>
    <row r="270" ht="15.75" customHeight="1"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O270" s="35"/>
    </row>
    <row r="271" ht="15.75" customHeight="1"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O271" s="35"/>
    </row>
    <row r="272" ht="15.75" customHeight="1"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O272" s="35"/>
    </row>
    <row r="273" ht="15.75" customHeight="1"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O273" s="35"/>
    </row>
    <row r="274" ht="15.75" customHeight="1"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O274" s="35"/>
    </row>
    <row r="275" ht="15.75" customHeight="1"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O275" s="35"/>
    </row>
    <row r="276" ht="15.75" customHeight="1"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O276" s="35"/>
    </row>
    <row r="277" ht="15.75" customHeight="1"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O277" s="35"/>
    </row>
    <row r="278" ht="15.75" customHeight="1"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O278" s="35"/>
    </row>
    <row r="279" ht="15.75" customHeight="1"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O279" s="35"/>
    </row>
    <row r="280" ht="15.75" customHeight="1"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O280" s="35"/>
    </row>
    <row r="281" ht="15.75" customHeight="1"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O281" s="35"/>
    </row>
    <row r="282" ht="15.75" customHeight="1"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O282" s="35"/>
    </row>
    <row r="283" ht="15.75" customHeight="1"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O283" s="35"/>
    </row>
    <row r="284" ht="15.75" customHeight="1"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O284" s="35"/>
    </row>
    <row r="285" ht="15.75" customHeight="1"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O285" s="35"/>
    </row>
    <row r="286" ht="15.75" customHeight="1"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O286" s="35"/>
    </row>
    <row r="287" ht="15.75" customHeight="1"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O287" s="35"/>
    </row>
    <row r="288" ht="15.75" customHeight="1"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O288" s="35"/>
    </row>
    <row r="289" ht="15.75" customHeight="1"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O289" s="35"/>
    </row>
    <row r="290" ht="15.75" customHeight="1"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O290" s="35"/>
    </row>
    <row r="291" ht="15.75" customHeight="1"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O291" s="35"/>
    </row>
    <row r="292" ht="15.75" customHeight="1"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O292" s="35"/>
    </row>
    <row r="293" ht="15.75" customHeight="1"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O293" s="35"/>
    </row>
    <row r="294" ht="15.75" customHeight="1"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O294" s="35"/>
    </row>
    <row r="295" ht="15.75" customHeight="1"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O295" s="35"/>
    </row>
    <row r="296" ht="15.75" customHeight="1"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O296" s="35"/>
    </row>
    <row r="297" ht="15.75" customHeight="1"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O297" s="35"/>
    </row>
    <row r="298" ht="15.75" customHeight="1"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O298" s="35"/>
    </row>
    <row r="299" ht="15.75" customHeight="1"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O299" s="35"/>
    </row>
    <row r="300" ht="15.75" customHeight="1"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O300" s="35"/>
    </row>
    <row r="301" ht="15.75" customHeight="1"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O301" s="35"/>
    </row>
    <row r="302" ht="15.75" customHeight="1"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O302" s="35"/>
    </row>
    <row r="303" ht="15.75" customHeight="1"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O303" s="35"/>
    </row>
    <row r="304" ht="15.75" customHeight="1"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O304" s="35"/>
    </row>
    <row r="305" ht="15.75" customHeight="1"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O305" s="35"/>
    </row>
    <row r="306" ht="15.75" customHeight="1"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O306" s="35"/>
    </row>
    <row r="307" ht="15.75" customHeight="1"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O307" s="35"/>
    </row>
    <row r="308" ht="15.75" customHeight="1"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O308" s="35"/>
    </row>
    <row r="309" ht="15.75" customHeight="1"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O309" s="35"/>
    </row>
    <row r="310" ht="15.75" customHeight="1"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O310" s="35"/>
    </row>
    <row r="311" ht="15.75" customHeight="1"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O311" s="35"/>
    </row>
    <row r="312" ht="15.75" customHeight="1"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O312" s="35"/>
    </row>
    <row r="313" ht="15.75" customHeight="1"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O313" s="35"/>
    </row>
    <row r="314" ht="15.75" customHeight="1"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O314" s="35"/>
    </row>
    <row r="315" ht="15.75" customHeight="1"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O315" s="35"/>
    </row>
    <row r="316" ht="15.75" customHeight="1"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O316" s="35"/>
    </row>
    <row r="317" ht="15.75" customHeight="1"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O317" s="35"/>
    </row>
    <row r="318" ht="15.75" customHeight="1"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O318" s="35"/>
    </row>
    <row r="319" ht="15.75" customHeight="1"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O319" s="35"/>
    </row>
    <row r="320" ht="15.75" customHeight="1"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O320" s="35"/>
    </row>
    <row r="321" ht="15.75" customHeight="1"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O321" s="35"/>
    </row>
    <row r="322" ht="15.75" customHeight="1"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O322" s="35"/>
    </row>
    <row r="323" ht="15.75" customHeight="1"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O323" s="35"/>
    </row>
    <row r="324" ht="15.75" customHeight="1"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O324" s="35"/>
    </row>
    <row r="325" ht="15.75" customHeight="1"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O325" s="35"/>
    </row>
    <row r="326" ht="15.75" customHeight="1"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O326" s="35"/>
    </row>
    <row r="327" ht="15.75" customHeight="1"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O327" s="35"/>
    </row>
    <row r="328" ht="15.75" customHeight="1"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O328" s="35"/>
    </row>
    <row r="329" ht="15.75" customHeight="1"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O329" s="35"/>
    </row>
    <row r="330" ht="15.75" customHeight="1"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O330" s="35"/>
    </row>
    <row r="331" ht="15.75" customHeight="1"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O331" s="35"/>
    </row>
    <row r="332" ht="15.75" customHeight="1"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O332" s="35"/>
    </row>
    <row r="333" ht="15.75" customHeight="1"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O333" s="35"/>
    </row>
    <row r="334" ht="15.75" customHeight="1"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O334" s="35"/>
    </row>
    <row r="335" ht="15.75" customHeight="1"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O335" s="35"/>
    </row>
    <row r="336" ht="15.75" customHeight="1"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O336" s="35"/>
    </row>
    <row r="337" ht="15.75" customHeight="1"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O337" s="35"/>
    </row>
    <row r="338" ht="15.75" customHeight="1"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O338" s="35"/>
    </row>
    <row r="339" ht="15.75" customHeight="1"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O339" s="35"/>
    </row>
    <row r="340" ht="15.75" customHeight="1"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O340" s="35"/>
    </row>
    <row r="341" ht="15.75" customHeight="1"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O341" s="35"/>
    </row>
    <row r="342" ht="15.75" customHeight="1"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O342" s="35"/>
    </row>
    <row r="343" ht="15.75" customHeight="1"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O343" s="35"/>
    </row>
    <row r="344" ht="15.75" customHeight="1"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O344" s="35"/>
    </row>
    <row r="345" ht="15.75" customHeight="1"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O345" s="35"/>
    </row>
    <row r="346" ht="15.75" customHeight="1"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O346" s="35"/>
    </row>
    <row r="347" ht="15.75" customHeight="1"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O347" s="35"/>
    </row>
    <row r="348" ht="15.75" customHeight="1"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O348" s="35"/>
    </row>
    <row r="349" ht="15.75" customHeight="1"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O349" s="35"/>
    </row>
    <row r="350" ht="15.75" customHeight="1"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O350" s="35"/>
    </row>
    <row r="351" ht="15.75" customHeight="1"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O351" s="35"/>
    </row>
    <row r="352" ht="15.75" customHeight="1"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O352" s="35"/>
    </row>
    <row r="353" ht="15.75" customHeight="1"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O353" s="35"/>
    </row>
    <row r="354" ht="15.75" customHeight="1"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O354" s="35"/>
    </row>
    <row r="355" ht="15.75" customHeight="1"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O355" s="35"/>
    </row>
    <row r="356" ht="15.75" customHeight="1"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O356" s="35"/>
    </row>
    <row r="357" ht="15.75" customHeight="1"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O357" s="35"/>
    </row>
    <row r="358" ht="15.75" customHeight="1"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O358" s="35"/>
    </row>
    <row r="359" ht="15.75" customHeight="1"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O359" s="35"/>
    </row>
    <row r="360" ht="15.75" customHeight="1"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O360" s="35"/>
    </row>
    <row r="361" ht="15.75" customHeight="1"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O361" s="35"/>
    </row>
    <row r="362" ht="15.75" customHeight="1"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O362" s="35"/>
    </row>
    <row r="363" ht="15.75" customHeight="1"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O363" s="35"/>
    </row>
    <row r="364" ht="15.75" customHeight="1"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O364" s="35"/>
    </row>
    <row r="365" ht="15.75" customHeight="1"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O365" s="35"/>
    </row>
    <row r="366" ht="15.75" customHeight="1"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O366" s="35"/>
    </row>
    <row r="367" ht="15.75" customHeight="1"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O367" s="35"/>
    </row>
    <row r="368" ht="15.75" customHeight="1"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O368" s="35"/>
    </row>
    <row r="369" ht="15.75" customHeight="1"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O369" s="35"/>
    </row>
    <row r="370" ht="15.75" customHeight="1"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O370" s="35"/>
    </row>
    <row r="371" ht="15.75" customHeight="1"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O371" s="35"/>
    </row>
    <row r="372" ht="15.75" customHeight="1"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O372" s="35"/>
    </row>
    <row r="373" ht="15.75" customHeight="1"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O373" s="35"/>
    </row>
    <row r="374" ht="15.75" customHeight="1"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O374" s="35"/>
    </row>
    <row r="375" ht="15.75" customHeight="1"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O375" s="35"/>
    </row>
    <row r="376" ht="15.75" customHeight="1"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O376" s="35"/>
    </row>
    <row r="377" ht="15.75" customHeight="1"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O377" s="35"/>
    </row>
    <row r="378" ht="15.75" customHeight="1"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O378" s="35"/>
    </row>
    <row r="379" ht="15.75" customHeight="1"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O379" s="35"/>
    </row>
    <row r="380" ht="15.75" customHeight="1"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O380" s="35"/>
    </row>
    <row r="381" ht="15.75" customHeight="1"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O381" s="35"/>
    </row>
    <row r="382" ht="15.75" customHeight="1"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O382" s="35"/>
    </row>
    <row r="383" ht="15.75" customHeight="1"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O383" s="35"/>
    </row>
    <row r="384" ht="15.75" customHeight="1"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O384" s="35"/>
    </row>
    <row r="385" ht="15.75" customHeight="1"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O385" s="35"/>
    </row>
    <row r="386" ht="15.75" customHeight="1"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O386" s="35"/>
    </row>
    <row r="387" ht="15.75" customHeight="1"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O387" s="35"/>
    </row>
    <row r="388" ht="15.75" customHeight="1"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O388" s="35"/>
    </row>
    <row r="389" ht="15.75" customHeight="1"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O389" s="35"/>
    </row>
    <row r="390" ht="15.75" customHeight="1"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O390" s="35"/>
    </row>
    <row r="391" ht="15.75" customHeight="1"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O391" s="35"/>
    </row>
    <row r="392" ht="15.75" customHeight="1"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O392" s="35"/>
    </row>
    <row r="393" ht="15.75" customHeight="1"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O393" s="35"/>
    </row>
    <row r="394" ht="15.75" customHeight="1"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O394" s="35"/>
    </row>
    <row r="395" ht="15.75" customHeight="1"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O395" s="35"/>
    </row>
    <row r="396" ht="15.75" customHeight="1"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O396" s="35"/>
    </row>
    <row r="397" ht="15.75" customHeight="1"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O397" s="35"/>
    </row>
    <row r="398" ht="15.75" customHeight="1"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O398" s="35"/>
    </row>
    <row r="399" ht="15.75" customHeight="1"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O399" s="35"/>
    </row>
    <row r="400" ht="15.75" customHeight="1"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O400" s="35"/>
    </row>
    <row r="401" ht="15.75" customHeight="1"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O401" s="35"/>
    </row>
    <row r="402" ht="15.75" customHeight="1"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O402" s="35"/>
    </row>
    <row r="403" ht="15.75" customHeight="1"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O403" s="35"/>
    </row>
    <row r="404" ht="15.75" customHeight="1"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O404" s="35"/>
    </row>
    <row r="405" ht="15.75" customHeight="1"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O405" s="35"/>
    </row>
    <row r="406" ht="15.75" customHeight="1"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O406" s="35"/>
    </row>
    <row r="407" ht="15.75" customHeight="1"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O407" s="35"/>
    </row>
    <row r="408" ht="15.75" customHeight="1"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O408" s="35"/>
    </row>
    <row r="409" ht="15.75" customHeight="1"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O409" s="35"/>
    </row>
    <row r="410" ht="15.75" customHeight="1"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O410" s="35"/>
    </row>
    <row r="411" ht="15.75" customHeight="1"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O411" s="35"/>
    </row>
    <row r="412" ht="15.75" customHeight="1"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O412" s="35"/>
    </row>
    <row r="413" ht="15.75" customHeight="1"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O413" s="35"/>
    </row>
    <row r="414" ht="15.75" customHeight="1"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O414" s="35"/>
    </row>
    <row r="415" ht="15.75" customHeight="1"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O415" s="35"/>
    </row>
    <row r="416" ht="15.75" customHeight="1"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O416" s="35"/>
    </row>
    <row r="417" ht="15.75" customHeight="1"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O417" s="35"/>
    </row>
    <row r="418" ht="15.75" customHeight="1"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O418" s="35"/>
    </row>
    <row r="419" ht="15.75" customHeight="1"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O419" s="35"/>
    </row>
    <row r="420" ht="15.75" customHeight="1"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O420" s="35"/>
    </row>
    <row r="421" ht="15.75" customHeight="1"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O421" s="35"/>
    </row>
    <row r="422" ht="15.75" customHeight="1"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O422" s="35"/>
    </row>
    <row r="423" ht="15.75" customHeight="1"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O423" s="35"/>
    </row>
    <row r="424" ht="15.75" customHeight="1"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O424" s="35"/>
    </row>
    <row r="425" ht="15.75" customHeight="1"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O425" s="35"/>
    </row>
    <row r="426" ht="15.75" customHeight="1"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O426" s="35"/>
    </row>
    <row r="427" ht="15.75" customHeight="1"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O427" s="35"/>
    </row>
    <row r="428" ht="15.75" customHeight="1"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O428" s="35"/>
    </row>
    <row r="429" ht="15.75" customHeight="1"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O429" s="35"/>
    </row>
    <row r="430" ht="15.75" customHeight="1"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O430" s="35"/>
    </row>
    <row r="431" ht="15.75" customHeight="1"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O431" s="35"/>
    </row>
    <row r="432" ht="15.75" customHeight="1"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O432" s="35"/>
    </row>
    <row r="433" ht="15.75" customHeight="1"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O433" s="35"/>
    </row>
    <row r="434" ht="15.75" customHeight="1"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O434" s="35"/>
    </row>
    <row r="435" ht="15.75" customHeight="1"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O435" s="35"/>
    </row>
    <row r="436" ht="15.75" customHeight="1"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O436" s="35"/>
    </row>
    <row r="437" ht="15.75" customHeight="1"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O437" s="35"/>
    </row>
    <row r="438" ht="15.75" customHeight="1"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O438" s="35"/>
    </row>
    <row r="439" ht="15.75" customHeight="1"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O439" s="35"/>
    </row>
    <row r="440" ht="15.75" customHeight="1"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O440" s="35"/>
    </row>
    <row r="441" ht="15.75" customHeight="1"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O441" s="35"/>
    </row>
    <row r="442" ht="15.75" customHeight="1"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O442" s="35"/>
    </row>
    <row r="443" ht="15.75" customHeight="1"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O443" s="35"/>
    </row>
    <row r="444" ht="15.75" customHeight="1"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O444" s="35"/>
    </row>
    <row r="445" ht="15.75" customHeight="1"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O445" s="35"/>
    </row>
    <row r="446" ht="15.75" customHeight="1"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O446" s="35"/>
    </row>
    <row r="447" ht="15.75" customHeight="1"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O447" s="35"/>
    </row>
    <row r="448" ht="15.75" customHeight="1"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O448" s="35"/>
    </row>
    <row r="449" ht="15.75" customHeight="1"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O449" s="35"/>
    </row>
    <row r="450" ht="15.75" customHeight="1"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O450" s="35"/>
    </row>
    <row r="451" ht="15.75" customHeight="1"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O451" s="35"/>
    </row>
    <row r="452" ht="15.75" customHeight="1"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O452" s="35"/>
    </row>
    <row r="453" ht="15.75" customHeight="1"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O453" s="35"/>
    </row>
    <row r="454" ht="15.75" customHeight="1"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O454" s="35"/>
    </row>
    <row r="455" ht="15.75" customHeight="1"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O455" s="35"/>
    </row>
    <row r="456" ht="15.75" customHeight="1"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O456" s="35"/>
    </row>
    <row r="457" ht="15.75" customHeight="1"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O457" s="35"/>
    </row>
    <row r="458" ht="15.75" customHeight="1"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O458" s="35"/>
    </row>
    <row r="459" ht="15.75" customHeight="1"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O459" s="35"/>
    </row>
    <row r="460" ht="15.75" customHeight="1"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O460" s="35"/>
    </row>
    <row r="461" ht="15.75" customHeight="1"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O461" s="35"/>
    </row>
    <row r="462" ht="15.75" customHeight="1"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O462" s="35"/>
    </row>
    <row r="463" ht="15.75" customHeight="1"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O463" s="35"/>
    </row>
    <row r="464" ht="15.75" customHeight="1"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O464" s="35"/>
    </row>
    <row r="465" ht="15.75" customHeight="1"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O465" s="35"/>
    </row>
    <row r="466" ht="15.75" customHeight="1"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O466" s="35"/>
    </row>
    <row r="467" ht="15.75" customHeight="1"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O467" s="35"/>
    </row>
    <row r="468" ht="15.75" customHeight="1"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O468" s="35"/>
    </row>
    <row r="469" ht="15.75" customHeight="1"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O469" s="35"/>
    </row>
    <row r="470" ht="15.75" customHeight="1"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O470" s="35"/>
    </row>
    <row r="471" ht="15.75" customHeight="1"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O471" s="35"/>
    </row>
    <row r="472" ht="15.75" customHeight="1"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O472" s="35"/>
    </row>
    <row r="473" ht="15.75" customHeight="1"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O473" s="35"/>
    </row>
    <row r="474" ht="15.75" customHeight="1"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O474" s="35"/>
    </row>
    <row r="475" ht="15.75" customHeight="1"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O475" s="35"/>
    </row>
    <row r="476" ht="15.75" customHeight="1"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O476" s="35"/>
    </row>
    <row r="477" ht="15.75" customHeight="1"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O477" s="35"/>
    </row>
    <row r="478" ht="15.75" customHeight="1"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O478" s="35"/>
    </row>
    <row r="479" ht="15.75" customHeight="1"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O479" s="35"/>
    </row>
    <row r="480" ht="15.75" customHeight="1"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O480" s="35"/>
    </row>
    <row r="481" ht="15.75" customHeight="1"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O481" s="35"/>
    </row>
    <row r="482" ht="15.75" customHeight="1"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O482" s="35"/>
    </row>
    <row r="483" ht="15.75" customHeight="1"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O483" s="35"/>
    </row>
    <row r="484" ht="15.75" customHeight="1"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O484" s="35"/>
    </row>
    <row r="485" ht="15.75" customHeight="1"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O485" s="35"/>
    </row>
    <row r="486" ht="15.75" customHeight="1"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O486" s="35"/>
    </row>
    <row r="487" ht="15.75" customHeight="1"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O487" s="35"/>
    </row>
    <row r="488" ht="15.75" customHeight="1"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O488" s="35"/>
    </row>
    <row r="489" ht="15.75" customHeight="1"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O489" s="35"/>
    </row>
    <row r="490" ht="15.75" customHeight="1"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O490" s="35"/>
    </row>
    <row r="491" ht="15.75" customHeight="1"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O491" s="35"/>
    </row>
    <row r="492" ht="15.75" customHeight="1"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O492" s="35"/>
    </row>
    <row r="493" ht="15.75" customHeight="1"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O493" s="35"/>
    </row>
    <row r="494" ht="15.75" customHeight="1"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O494" s="35"/>
    </row>
    <row r="495" ht="15.75" customHeight="1"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O495" s="35"/>
    </row>
    <row r="496" ht="15.75" customHeight="1"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O496" s="35"/>
    </row>
    <row r="497" ht="15.75" customHeight="1"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O497" s="35"/>
    </row>
    <row r="498" ht="15.75" customHeight="1"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O498" s="35"/>
    </row>
    <row r="499" ht="15.75" customHeight="1"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O499" s="35"/>
    </row>
    <row r="500" ht="15.75" customHeight="1"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O500" s="35"/>
    </row>
    <row r="501" ht="15.75" customHeight="1"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O501" s="35"/>
    </row>
    <row r="502" ht="15.75" customHeight="1"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O502" s="35"/>
    </row>
    <row r="503" ht="15.75" customHeight="1"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O503" s="35"/>
    </row>
    <row r="504" ht="15.75" customHeight="1"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O504" s="35"/>
    </row>
    <row r="505" ht="15.75" customHeight="1"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O505" s="35"/>
    </row>
    <row r="506" ht="15.75" customHeight="1"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O506" s="35"/>
    </row>
    <row r="507" ht="15.75" customHeight="1"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O507" s="35"/>
    </row>
    <row r="508" ht="15.75" customHeight="1"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O508" s="35"/>
    </row>
    <row r="509" ht="15.75" customHeight="1"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O509" s="35"/>
    </row>
    <row r="510" ht="15.75" customHeight="1"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O510" s="35"/>
    </row>
    <row r="511" ht="15.75" customHeight="1"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O511" s="35"/>
    </row>
    <row r="512" ht="15.75" customHeight="1"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O512" s="35"/>
    </row>
    <row r="513" ht="15.75" customHeight="1"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O513" s="35"/>
    </row>
    <row r="514" ht="15.75" customHeight="1"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O514" s="35"/>
    </row>
    <row r="515" ht="15.75" customHeight="1"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O515" s="35"/>
    </row>
    <row r="516" ht="15.75" customHeight="1"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O516" s="35"/>
    </row>
    <row r="517" ht="15.75" customHeight="1"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O517" s="35"/>
    </row>
    <row r="518" ht="15.75" customHeight="1"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O518" s="35"/>
    </row>
    <row r="519" ht="15.75" customHeight="1"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O519" s="35"/>
    </row>
    <row r="520" ht="15.75" customHeight="1"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O520" s="35"/>
    </row>
    <row r="521" ht="15.75" customHeight="1"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O521" s="35"/>
    </row>
    <row r="522" ht="15.75" customHeight="1"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O522" s="35"/>
    </row>
    <row r="523" ht="15.75" customHeight="1"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O523" s="35"/>
    </row>
    <row r="524" ht="15.75" customHeight="1"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O524" s="35"/>
    </row>
    <row r="525" ht="15.75" customHeight="1"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O525" s="35"/>
    </row>
    <row r="526" ht="15.75" customHeight="1"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O526" s="35"/>
    </row>
    <row r="527" ht="15.75" customHeight="1"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O527" s="35"/>
    </row>
    <row r="528" ht="15.75" customHeight="1"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O528" s="35"/>
    </row>
    <row r="529" ht="15.75" customHeight="1"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O529" s="35"/>
    </row>
    <row r="530" ht="15.75" customHeight="1"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O530" s="35"/>
    </row>
    <row r="531" ht="15.75" customHeight="1"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O531" s="35"/>
    </row>
    <row r="532" ht="15.75" customHeight="1"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O532" s="35"/>
    </row>
    <row r="533" ht="15.75" customHeight="1"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O533" s="35"/>
    </row>
    <row r="534" ht="15.75" customHeight="1"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O534" s="35"/>
    </row>
    <row r="535" ht="15.75" customHeight="1"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O535" s="35"/>
    </row>
    <row r="536" ht="15.75" customHeight="1"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O536" s="35"/>
    </row>
    <row r="537" ht="15.75" customHeight="1"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O537" s="35"/>
    </row>
    <row r="538" ht="15.75" customHeight="1"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O538" s="35"/>
    </row>
    <row r="539" ht="15.75" customHeight="1"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O539" s="35"/>
    </row>
    <row r="540" ht="15.75" customHeight="1"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O540" s="35"/>
    </row>
    <row r="541" ht="15.75" customHeight="1"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O541" s="35"/>
    </row>
    <row r="542" ht="15.75" customHeight="1"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O542" s="35"/>
    </row>
    <row r="543" ht="15.75" customHeight="1"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O543" s="35"/>
    </row>
    <row r="544" ht="15.75" customHeight="1"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O544" s="35"/>
    </row>
    <row r="545" ht="15.75" customHeight="1"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O545" s="35"/>
    </row>
    <row r="546" ht="15.75" customHeight="1"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O546" s="35"/>
    </row>
    <row r="547" ht="15.75" customHeight="1"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O547" s="35"/>
    </row>
    <row r="548" ht="15.75" customHeight="1"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O548" s="35"/>
    </row>
    <row r="549" ht="15.75" customHeight="1"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O549" s="35"/>
    </row>
    <row r="550" ht="15.75" customHeight="1"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O550" s="35"/>
    </row>
    <row r="551" ht="15.75" customHeight="1"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O551" s="35"/>
    </row>
    <row r="552" ht="15.75" customHeight="1"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O552" s="35"/>
    </row>
    <row r="553" ht="15.75" customHeight="1"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O553" s="35"/>
    </row>
    <row r="554" ht="15.75" customHeight="1"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O554" s="35"/>
    </row>
    <row r="555" ht="15.75" customHeight="1"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O555" s="35"/>
    </row>
    <row r="556" ht="15.75" customHeight="1"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O556" s="35"/>
    </row>
    <row r="557" ht="15.75" customHeight="1"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O557" s="35"/>
    </row>
    <row r="558" ht="15.75" customHeight="1"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O558" s="35"/>
    </row>
    <row r="559" ht="15.75" customHeight="1"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O559" s="35"/>
    </row>
    <row r="560" ht="15.75" customHeight="1"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O560" s="35"/>
    </row>
    <row r="561" ht="15.75" customHeight="1"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O561" s="35"/>
    </row>
    <row r="562" ht="15.75" customHeight="1"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O562" s="35"/>
    </row>
    <row r="563" ht="15.75" customHeight="1"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O563" s="35"/>
    </row>
    <row r="564" ht="15.75" customHeight="1"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O564" s="35"/>
    </row>
    <row r="565" ht="15.75" customHeight="1"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O565" s="35"/>
    </row>
    <row r="566" ht="15.75" customHeight="1"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O566" s="35"/>
    </row>
    <row r="567" ht="15.75" customHeight="1"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O567" s="35"/>
    </row>
    <row r="568" ht="15.75" customHeight="1"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O568" s="35"/>
    </row>
    <row r="569" ht="15.75" customHeight="1"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O569" s="35"/>
    </row>
    <row r="570" ht="15.75" customHeight="1"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O570" s="35"/>
    </row>
    <row r="571" ht="15.75" customHeight="1"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O571" s="35"/>
    </row>
    <row r="572" ht="15.75" customHeight="1"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O572" s="35"/>
    </row>
    <row r="573" ht="15.75" customHeight="1"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O573" s="35"/>
    </row>
    <row r="574" ht="15.75" customHeight="1"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O574" s="35"/>
    </row>
    <row r="575" ht="15.75" customHeight="1"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O575" s="35"/>
    </row>
    <row r="576" ht="15.75" customHeight="1"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O576" s="35"/>
    </row>
    <row r="577" ht="15.75" customHeight="1"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O577" s="35"/>
    </row>
    <row r="578" ht="15.75" customHeight="1"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O578" s="35"/>
    </row>
    <row r="579" ht="15.75" customHeight="1"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O579" s="35"/>
    </row>
    <row r="580" ht="15.75" customHeight="1"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O580" s="35"/>
    </row>
    <row r="581" ht="15.75" customHeight="1"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O581" s="35"/>
    </row>
    <row r="582" ht="15.75" customHeight="1"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O582" s="35"/>
    </row>
    <row r="583" ht="15.75" customHeight="1"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O583" s="35"/>
    </row>
    <row r="584" ht="15.75" customHeight="1"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O584" s="35"/>
    </row>
    <row r="585" ht="15.75" customHeight="1"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O585" s="35"/>
    </row>
    <row r="586" ht="15.75" customHeight="1"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O586" s="35"/>
    </row>
    <row r="587" ht="15.75" customHeight="1"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O587" s="35"/>
    </row>
    <row r="588" ht="15.75" customHeight="1"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O588" s="35"/>
    </row>
    <row r="589" ht="15.75" customHeight="1"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O589" s="35"/>
    </row>
    <row r="590" ht="15.75" customHeight="1"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O590" s="35"/>
    </row>
    <row r="591" ht="15.75" customHeight="1"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O591" s="35"/>
    </row>
    <row r="592" ht="15.75" customHeight="1"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O592" s="35"/>
    </row>
    <row r="593" ht="15.75" customHeight="1"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O593" s="35"/>
    </row>
    <row r="594" ht="15.75" customHeight="1"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O594" s="35"/>
    </row>
    <row r="595" ht="15.75" customHeight="1"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O595" s="35"/>
    </row>
    <row r="596" ht="15.75" customHeight="1"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O596" s="35"/>
    </row>
    <row r="597" ht="15.75" customHeight="1"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O597" s="35"/>
    </row>
    <row r="598" ht="15.75" customHeight="1"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O598" s="35"/>
    </row>
    <row r="599" ht="15.75" customHeight="1"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O599" s="35"/>
    </row>
    <row r="600" ht="15.75" customHeight="1"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O600" s="35"/>
    </row>
    <row r="601" ht="15.75" customHeight="1"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O601" s="35"/>
    </row>
    <row r="602" ht="15.75" customHeight="1"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O602" s="35"/>
    </row>
    <row r="603" ht="15.75" customHeight="1"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O603" s="35"/>
    </row>
    <row r="604" ht="15.75" customHeight="1"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O604" s="35"/>
    </row>
    <row r="605" ht="15.75" customHeight="1"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O605" s="35"/>
    </row>
    <row r="606" ht="15.75" customHeight="1"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O606" s="35"/>
    </row>
    <row r="607" ht="15.75" customHeight="1"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O607" s="35"/>
    </row>
    <row r="608" ht="15.75" customHeight="1"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O608" s="35"/>
    </row>
    <row r="609" ht="15.75" customHeight="1"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O609" s="35"/>
    </row>
    <row r="610" ht="15.75" customHeight="1"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O610" s="35"/>
    </row>
    <row r="611" ht="15.75" customHeight="1"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O611" s="35"/>
    </row>
    <row r="612" ht="15.75" customHeight="1"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O612" s="35"/>
    </row>
    <row r="613" ht="15.75" customHeight="1"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O613" s="35"/>
    </row>
    <row r="614" ht="15.75" customHeight="1"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O614" s="35"/>
    </row>
    <row r="615" ht="15.75" customHeight="1"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O615" s="35"/>
    </row>
    <row r="616" ht="15.75" customHeight="1"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O616" s="35"/>
    </row>
    <row r="617" ht="15.75" customHeight="1"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O617" s="35"/>
    </row>
    <row r="618" ht="15.75" customHeight="1"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O618" s="35"/>
    </row>
    <row r="619" ht="15.75" customHeight="1"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O619" s="35"/>
    </row>
    <row r="620" ht="15.75" customHeight="1"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O620" s="35"/>
    </row>
    <row r="621" ht="15.75" customHeight="1"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O621" s="35"/>
    </row>
    <row r="622" ht="15.75" customHeight="1"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O622" s="35"/>
    </row>
    <row r="623" ht="15.75" customHeight="1"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O623" s="35"/>
    </row>
    <row r="624" ht="15.75" customHeight="1"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O624" s="35"/>
    </row>
    <row r="625" ht="15.75" customHeight="1"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O625" s="35"/>
    </row>
    <row r="626" ht="15.75" customHeight="1"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O626" s="35"/>
    </row>
    <row r="627" ht="15.75" customHeight="1"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O627" s="35"/>
    </row>
    <row r="628" ht="15.75" customHeight="1"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O628" s="35"/>
    </row>
    <row r="629" ht="15.75" customHeight="1"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O629" s="35"/>
    </row>
    <row r="630" ht="15.75" customHeight="1"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O630" s="35"/>
    </row>
    <row r="631" ht="15.75" customHeight="1"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O631" s="35"/>
    </row>
    <row r="632" ht="15.75" customHeight="1"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O632" s="35"/>
    </row>
    <row r="633" ht="15.75" customHeight="1"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O633" s="35"/>
    </row>
    <row r="634" ht="15.75" customHeight="1"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O634" s="35"/>
    </row>
    <row r="635" ht="15.75" customHeight="1"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O635" s="35"/>
    </row>
    <row r="636" ht="15.75" customHeight="1"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O636" s="35"/>
    </row>
    <row r="637" ht="15.75" customHeight="1"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O637" s="35"/>
    </row>
    <row r="638" ht="15.75" customHeight="1"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O638" s="35"/>
    </row>
    <row r="639" ht="15.75" customHeight="1"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O639" s="35"/>
    </row>
    <row r="640" ht="15.75" customHeight="1"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O640" s="35"/>
    </row>
    <row r="641" ht="15.75" customHeight="1"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O641" s="35"/>
    </row>
    <row r="642" ht="15.75" customHeight="1"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O642" s="35"/>
    </row>
    <row r="643" ht="15.75" customHeight="1"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O643" s="35"/>
    </row>
    <row r="644" ht="15.75" customHeight="1"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O644" s="35"/>
    </row>
    <row r="645" ht="15.75" customHeight="1"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O645" s="35"/>
    </row>
    <row r="646" ht="15.75" customHeight="1"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O646" s="35"/>
    </row>
    <row r="647" ht="15.75" customHeight="1"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O647" s="35"/>
    </row>
    <row r="648" ht="15.75" customHeight="1"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O648" s="35"/>
    </row>
    <row r="649" ht="15.75" customHeight="1"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O649" s="35"/>
    </row>
    <row r="650" ht="15.75" customHeight="1"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O650" s="35"/>
    </row>
    <row r="651" ht="15.75" customHeight="1"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O651" s="35"/>
    </row>
    <row r="652" ht="15.75" customHeight="1"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O652" s="35"/>
    </row>
    <row r="653" ht="15.75" customHeight="1"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O653" s="35"/>
    </row>
    <row r="654" ht="15.75" customHeight="1"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O654" s="35"/>
    </row>
    <row r="655" ht="15.75" customHeight="1"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O655" s="35"/>
    </row>
    <row r="656" ht="15.75" customHeight="1"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O656" s="35"/>
    </row>
    <row r="657" ht="15.75" customHeight="1"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O657" s="35"/>
    </row>
    <row r="658" ht="15.75" customHeight="1"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O658" s="35"/>
    </row>
    <row r="659" ht="15.75" customHeight="1"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O659" s="35"/>
    </row>
    <row r="660" ht="15.75" customHeight="1"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O660" s="35"/>
    </row>
    <row r="661" ht="15.75" customHeight="1"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O661" s="35"/>
    </row>
    <row r="662" ht="15.75" customHeight="1"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O662" s="35"/>
    </row>
    <row r="663" ht="15.75" customHeight="1"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O663" s="35"/>
    </row>
    <row r="664" ht="15.75" customHeight="1"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O664" s="35"/>
    </row>
    <row r="665" ht="15.75" customHeight="1"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O665" s="35"/>
    </row>
    <row r="666" ht="15.75" customHeight="1"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O666" s="35"/>
    </row>
    <row r="667" ht="15.75" customHeight="1"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O667" s="35"/>
    </row>
    <row r="668" ht="15.75" customHeight="1"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O668" s="35"/>
    </row>
    <row r="669" ht="15.75" customHeight="1"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O669" s="35"/>
    </row>
    <row r="670" ht="15.75" customHeight="1"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O670" s="35"/>
    </row>
    <row r="671" ht="15.75" customHeight="1"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O671" s="35"/>
    </row>
    <row r="672" ht="15.75" customHeight="1"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O672" s="35"/>
    </row>
    <row r="673" ht="15.75" customHeight="1"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O673" s="35"/>
    </row>
    <row r="674" ht="15.75" customHeight="1"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O674" s="35"/>
    </row>
    <row r="675" ht="15.75" customHeight="1"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O675" s="35"/>
    </row>
    <row r="676" ht="15.75" customHeight="1"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O676" s="35"/>
    </row>
    <row r="677" ht="15.75" customHeight="1"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O677" s="35"/>
    </row>
    <row r="678" ht="15.75" customHeight="1"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O678" s="35"/>
    </row>
    <row r="679" ht="15.75" customHeight="1"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O679" s="35"/>
    </row>
    <row r="680" ht="15.75" customHeight="1"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O680" s="35"/>
    </row>
    <row r="681" ht="15.75" customHeight="1"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O681" s="35"/>
    </row>
    <row r="682" ht="15.75" customHeight="1"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O682" s="35"/>
    </row>
    <row r="683" ht="15.75" customHeight="1"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O683" s="35"/>
    </row>
    <row r="684" ht="15.75" customHeight="1"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O684" s="35"/>
    </row>
    <row r="685" ht="15.75" customHeight="1"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O685" s="35"/>
    </row>
    <row r="686" ht="15.75" customHeight="1"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O686" s="35"/>
    </row>
    <row r="687" ht="15.75" customHeight="1"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O687" s="35"/>
    </row>
    <row r="688" ht="15.75" customHeight="1"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O688" s="35"/>
    </row>
    <row r="689" ht="15.75" customHeight="1"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O689" s="35"/>
    </row>
    <row r="690" ht="15.75" customHeight="1"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O690" s="35"/>
    </row>
    <row r="691" ht="15.75" customHeight="1"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O691" s="35"/>
    </row>
    <row r="692" ht="15.75" customHeight="1"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O692" s="35"/>
    </row>
    <row r="693" ht="15.75" customHeight="1"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O693" s="35"/>
    </row>
    <row r="694" ht="15.75" customHeight="1"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O694" s="35"/>
    </row>
    <row r="695" ht="15.75" customHeight="1"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O695" s="35"/>
    </row>
    <row r="696" ht="15.75" customHeight="1"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O696" s="35"/>
    </row>
    <row r="697" ht="15.75" customHeight="1"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O697" s="35"/>
    </row>
    <row r="698" ht="15.75" customHeight="1"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O698" s="35"/>
    </row>
    <row r="699" ht="15.75" customHeight="1"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O699" s="35"/>
    </row>
    <row r="700" ht="15.75" customHeight="1"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O700" s="35"/>
    </row>
    <row r="701" ht="15.75" customHeight="1"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O701" s="35"/>
    </row>
    <row r="702" ht="15.75" customHeight="1"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O702" s="35"/>
    </row>
    <row r="703" ht="15.75" customHeight="1"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O703" s="35"/>
    </row>
    <row r="704" ht="15.75" customHeight="1"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O704" s="35"/>
    </row>
    <row r="705" ht="15.75" customHeight="1"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O705" s="35"/>
    </row>
    <row r="706" ht="15.75" customHeight="1"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O706" s="35"/>
    </row>
    <row r="707" ht="15.75" customHeight="1"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O707" s="35"/>
    </row>
    <row r="708" ht="15.75" customHeight="1"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O708" s="35"/>
    </row>
    <row r="709" ht="15.75" customHeight="1"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O709" s="35"/>
    </row>
    <row r="710" ht="15.75" customHeight="1"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O710" s="35"/>
    </row>
    <row r="711" ht="15.75" customHeight="1"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O711" s="35"/>
    </row>
    <row r="712" ht="15.75" customHeight="1"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O712" s="35"/>
    </row>
    <row r="713" ht="15.75" customHeight="1"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O713" s="35"/>
    </row>
    <row r="714" ht="15.75" customHeight="1"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O714" s="35"/>
    </row>
    <row r="715" ht="15.75" customHeight="1"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O715" s="35"/>
    </row>
    <row r="716" ht="15.75" customHeight="1"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O716" s="35"/>
    </row>
    <row r="717" ht="15.75" customHeight="1"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O717" s="35"/>
    </row>
    <row r="718" ht="15.75" customHeight="1"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O718" s="35"/>
    </row>
    <row r="719" ht="15.75" customHeight="1"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O719" s="35"/>
    </row>
    <row r="720" ht="15.75" customHeight="1"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O720" s="35"/>
    </row>
    <row r="721" ht="15.75" customHeight="1"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O721" s="35"/>
    </row>
    <row r="722" ht="15.75" customHeight="1"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O722" s="35"/>
    </row>
    <row r="723" ht="15.75" customHeight="1"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O723" s="35"/>
    </row>
    <row r="724" ht="15.75" customHeight="1"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O724" s="35"/>
    </row>
    <row r="725" ht="15.75" customHeight="1"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O725" s="35"/>
    </row>
    <row r="726" ht="15.75" customHeight="1"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O726" s="35"/>
    </row>
    <row r="727" ht="15.75" customHeight="1"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O727" s="35"/>
    </row>
    <row r="728" ht="15.75" customHeight="1"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O728" s="35"/>
    </row>
    <row r="729" ht="15.75" customHeight="1"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O729" s="35"/>
    </row>
    <row r="730" ht="15.75" customHeight="1"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O730" s="35"/>
    </row>
    <row r="731" ht="15.75" customHeight="1"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O731" s="35"/>
    </row>
    <row r="732" ht="15.75" customHeight="1"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O732" s="35"/>
    </row>
    <row r="733" ht="15.75" customHeight="1"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O733" s="35"/>
    </row>
    <row r="734" ht="15.75" customHeight="1"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O734" s="35"/>
    </row>
    <row r="735" ht="15.75" customHeight="1"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O735" s="35"/>
    </row>
    <row r="736" ht="15.75" customHeight="1"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O736" s="35"/>
    </row>
    <row r="737" ht="15.75" customHeight="1"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O737" s="35"/>
    </row>
    <row r="738" ht="15.75" customHeight="1"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O738" s="35"/>
    </row>
    <row r="739" ht="15.75" customHeight="1"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O739" s="35"/>
    </row>
    <row r="740" ht="15.75" customHeight="1"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O740" s="35"/>
    </row>
    <row r="741" ht="15.75" customHeight="1"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O741" s="35"/>
    </row>
    <row r="742" ht="15.75" customHeight="1"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O742" s="35"/>
    </row>
    <row r="743" ht="15.75" customHeight="1"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O743" s="35"/>
    </row>
    <row r="744" ht="15.75" customHeight="1"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O744" s="35"/>
    </row>
    <row r="745" ht="15.75" customHeight="1"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O745" s="35"/>
    </row>
    <row r="746" ht="15.75" customHeight="1"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O746" s="35"/>
    </row>
    <row r="747" ht="15.75" customHeight="1"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O747" s="35"/>
    </row>
    <row r="748" ht="15.75" customHeight="1"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O748" s="35"/>
    </row>
    <row r="749" ht="15.75" customHeight="1"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O749" s="35"/>
    </row>
    <row r="750" ht="15.75" customHeight="1"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O750" s="35"/>
    </row>
    <row r="751" ht="15.75" customHeight="1"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O751" s="35"/>
    </row>
    <row r="752" ht="15.75" customHeight="1"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O752" s="35"/>
    </row>
    <row r="753" ht="15.75" customHeight="1"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O753" s="35"/>
    </row>
    <row r="754" ht="15.75" customHeight="1"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O754" s="35"/>
    </row>
    <row r="755" ht="15.75" customHeight="1"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O755" s="35"/>
    </row>
    <row r="756" ht="15.75" customHeight="1"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O756" s="35"/>
    </row>
    <row r="757" ht="15.75" customHeight="1"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O757" s="35"/>
    </row>
    <row r="758" ht="15.75" customHeight="1"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O758" s="35"/>
    </row>
    <row r="759" ht="15.75" customHeight="1"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O759" s="35"/>
    </row>
    <row r="760" ht="15.75" customHeight="1"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O760" s="35"/>
    </row>
    <row r="761" ht="15.75" customHeight="1"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O761" s="35"/>
    </row>
    <row r="762" ht="15.75" customHeight="1"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O762" s="35"/>
    </row>
    <row r="763" ht="15.75" customHeight="1"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O763" s="35"/>
    </row>
    <row r="764" ht="15.75" customHeight="1"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O764" s="35"/>
    </row>
    <row r="765" ht="15.75" customHeight="1"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O765" s="35"/>
    </row>
    <row r="766" ht="15.75" customHeight="1"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O766" s="35"/>
    </row>
    <row r="767" ht="15.75" customHeight="1"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O767" s="35"/>
    </row>
    <row r="768" ht="15.75" customHeight="1"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O768" s="35"/>
    </row>
    <row r="769" ht="15.75" customHeight="1"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O769" s="35"/>
    </row>
    <row r="770" ht="15.75" customHeight="1"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O770" s="35"/>
    </row>
    <row r="771" ht="15.75" customHeight="1"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O771" s="35"/>
    </row>
    <row r="772" ht="15.75" customHeight="1"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O772" s="35"/>
    </row>
    <row r="773" ht="15.75" customHeight="1"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O773" s="35"/>
    </row>
    <row r="774" ht="15.75" customHeight="1"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O774" s="35"/>
    </row>
    <row r="775" ht="15.75" customHeight="1"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O775" s="35"/>
    </row>
    <row r="776" ht="15.75" customHeight="1"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O776" s="35"/>
    </row>
    <row r="777" ht="15.75" customHeight="1"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O777" s="35"/>
    </row>
    <row r="778" ht="15.75" customHeight="1"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O778" s="35"/>
    </row>
    <row r="779" ht="15.75" customHeight="1"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O779" s="35"/>
    </row>
    <row r="780" ht="15.75" customHeight="1"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O780" s="35"/>
    </row>
    <row r="781" ht="15.75" customHeight="1"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O781" s="35"/>
    </row>
    <row r="782" ht="15.75" customHeight="1"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O782" s="35"/>
    </row>
    <row r="783" ht="15.75" customHeight="1"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O783" s="35"/>
    </row>
    <row r="784" ht="15.75" customHeight="1"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O784" s="35"/>
    </row>
    <row r="785" ht="15.75" customHeight="1"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O785" s="35"/>
    </row>
    <row r="786" ht="15.75" customHeight="1"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O786" s="35"/>
    </row>
    <row r="787" ht="15.75" customHeight="1"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O787" s="35"/>
    </row>
    <row r="788" ht="15.75" customHeight="1"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O788" s="35"/>
    </row>
    <row r="789" ht="15.75" customHeight="1"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O789" s="35"/>
    </row>
    <row r="790" ht="15.75" customHeight="1"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O790" s="35"/>
    </row>
    <row r="791" ht="15.75" customHeight="1"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O791" s="35"/>
    </row>
    <row r="792" ht="15.75" customHeight="1"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O792" s="35"/>
    </row>
    <row r="793" ht="15.75" customHeight="1"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O793" s="35"/>
    </row>
    <row r="794" ht="15.75" customHeight="1"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O794" s="35"/>
    </row>
    <row r="795" ht="15.75" customHeight="1"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O795" s="35"/>
    </row>
    <row r="796" ht="15.75" customHeight="1"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O796" s="35"/>
    </row>
    <row r="797" ht="15.75" customHeight="1"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O797" s="35"/>
    </row>
    <row r="798" ht="15.75" customHeight="1"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O798" s="35"/>
    </row>
    <row r="799" ht="15.75" customHeight="1"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O799" s="35"/>
    </row>
    <row r="800" ht="15.75" customHeight="1"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O800" s="35"/>
    </row>
    <row r="801" ht="15.75" customHeight="1"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O801" s="35"/>
    </row>
    <row r="802" ht="15.75" customHeight="1"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O802" s="35"/>
    </row>
    <row r="803" ht="15.75" customHeight="1"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O803" s="35"/>
    </row>
    <row r="804" ht="15.75" customHeight="1"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O804" s="35"/>
    </row>
    <row r="805" ht="15.75" customHeight="1"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O805" s="35"/>
    </row>
    <row r="806" ht="15.75" customHeight="1"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O806" s="35"/>
    </row>
    <row r="807" ht="15.75" customHeight="1"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O807" s="35"/>
    </row>
    <row r="808" ht="15.75" customHeight="1"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O808" s="35"/>
    </row>
    <row r="809" ht="15.75" customHeight="1"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O809" s="35"/>
    </row>
    <row r="810" ht="15.75" customHeight="1"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O810" s="35"/>
    </row>
    <row r="811" ht="15.75" customHeight="1"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O811" s="35"/>
    </row>
    <row r="812" ht="15.75" customHeight="1"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O812" s="35"/>
    </row>
    <row r="813" ht="15.75" customHeight="1"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O813" s="35"/>
    </row>
    <row r="814" ht="15.75" customHeight="1"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O814" s="35"/>
    </row>
    <row r="815" ht="15.75" customHeight="1"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O815" s="35"/>
    </row>
    <row r="816" ht="15.75" customHeight="1"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O816" s="35"/>
    </row>
    <row r="817" ht="15.75" customHeight="1"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O817" s="35"/>
    </row>
    <row r="818" ht="15.75" customHeight="1"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O818" s="35"/>
    </row>
    <row r="819" ht="15.75" customHeight="1"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O819" s="35"/>
    </row>
    <row r="820" ht="15.75" customHeight="1"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O820" s="35"/>
    </row>
    <row r="821" ht="15.75" customHeight="1"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O821" s="35"/>
    </row>
    <row r="822" ht="15.75" customHeight="1"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O822" s="35"/>
    </row>
    <row r="823" ht="15.75" customHeight="1"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O823" s="35"/>
    </row>
    <row r="824" ht="15.75" customHeight="1"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O824" s="35"/>
    </row>
    <row r="825" ht="15.75" customHeight="1"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O825" s="35"/>
    </row>
    <row r="826" ht="15.75" customHeight="1"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O826" s="35"/>
    </row>
    <row r="827" ht="15.75" customHeight="1"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O827" s="35"/>
    </row>
    <row r="828" ht="15.75" customHeight="1"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O828" s="35"/>
    </row>
    <row r="829" ht="15.75" customHeight="1"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O829" s="35"/>
    </row>
    <row r="830" ht="15.75" customHeight="1"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O830" s="35"/>
    </row>
    <row r="831" ht="15.75" customHeight="1"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O831" s="35"/>
    </row>
    <row r="832" ht="15.75" customHeight="1"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O832" s="35"/>
    </row>
    <row r="833" ht="15.75" customHeight="1"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O833" s="35"/>
    </row>
    <row r="834" ht="15.75" customHeight="1"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O834" s="35"/>
    </row>
    <row r="835" ht="15.75" customHeight="1"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O835" s="35"/>
    </row>
    <row r="836" ht="15.75" customHeight="1"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O836" s="35"/>
    </row>
    <row r="837" ht="15.75" customHeight="1"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O837" s="35"/>
    </row>
    <row r="838" ht="15.75" customHeight="1"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O838" s="35"/>
    </row>
    <row r="839" ht="15.75" customHeight="1"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O839" s="35"/>
    </row>
    <row r="840" ht="15.75" customHeight="1"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O840" s="35"/>
    </row>
    <row r="841" ht="15.75" customHeight="1"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O841" s="35"/>
    </row>
    <row r="842" ht="15.75" customHeight="1"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O842" s="35"/>
    </row>
    <row r="843" ht="15.75" customHeight="1"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O843" s="35"/>
    </row>
    <row r="844" ht="15.75" customHeight="1"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O844" s="35"/>
    </row>
    <row r="845" ht="15.75" customHeight="1"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O845" s="35"/>
    </row>
    <row r="846" ht="15.75" customHeight="1"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O846" s="35"/>
    </row>
    <row r="847" ht="15.75" customHeight="1"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O847" s="35"/>
    </row>
    <row r="848" ht="15.75" customHeight="1"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O848" s="35"/>
    </row>
    <row r="849" ht="15.75" customHeight="1"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O849" s="35"/>
    </row>
    <row r="850" ht="15.75" customHeight="1"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O850" s="35"/>
    </row>
    <row r="851" ht="15.75" customHeight="1"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O851" s="35"/>
    </row>
    <row r="852" ht="15.75" customHeight="1"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O852" s="35"/>
    </row>
    <row r="853" ht="15.75" customHeight="1"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O853" s="35"/>
    </row>
    <row r="854" ht="15.75" customHeight="1"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O854" s="35"/>
    </row>
    <row r="855" ht="15.75" customHeight="1"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O855" s="35"/>
    </row>
    <row r="856" ht="15.75" customHeight="1"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O856" s="35"/>
    </row>
    <row r="857" ht="15.75" customHeight="1"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O857" s="35"/>
    </row>
    <row r="858" ht="15.75" customHeight="1"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O858" s="35"/>
    </row>
    <row r="859" ht="15.75" customHeight="1"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O859" s="35"/>
    </row>
    <row r="860" ht="15.75" customHeight="1"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O860" s="35"/>
    </row>
    <row r="861" ht="15.75" customHeight="1"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O861" s="35"/>
    </row>
    <row r="862" ht="15.75" customHeight="1"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O862" s="35"/>
    </row>
    <row r="863" ht="15.75" customHeight="1"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O863" s="35"/>
    </row>
    <row r="864" ht="15.75" customHeight="1"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O864" s="35"/>
    </row>
    <row r="865" ht="15.75" customHeight="1"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O865" s="35"/>
    </row>
    <row r="866" ht="15.75" customHeight="1"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O866" s="35"/>
    </row>
    <row r="867" ht="15.75" customHeight="1"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O867" s="35"/>
    </row>
    <row r="868" ht="15.75" customHeight="1"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O868" s="35"/>
    </row>
    <row r="869" ht="15.75" customHeight="1"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O869" s="35"/>
    </row>
    <row r="870" ht="15.75" customHeight="1"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O870" s="35"/>
    </row>
    <row r="871" ht="15.75" customHeight="1"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O871" s="35"/>
    </row>
    <row r="872" ht="15.75" customHeight="1"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O872" s="35"/>
    </row>
    <row r="873" ht="15.75" customHeight="1"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O873" s="35"/>
    </row>
    <row r="874" ht="15.75" customHeight="1"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O874" s="35"/>
    </row>
    <row r="875" ht="15.75" customHeight="1"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O875" s="35"/>
    </row>
    <row r="876" ht="15.75" customHeight="1"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O876" s="35"/>
    </row>
    <row r="877" ht="15.75" customHeight="1"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O877" s="35"/>
    </row>
    <row r="878" ht="15.75" customHeight="1"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O878" s="35"/>
    </row>
    <row r="879" ht="15.75" customHeight="1"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O879" s="35"/>
    </row>
    <row r="880" ht="15.75" customHeight="1"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O880" s="35"/>
    </row>
    <row r="881" ht="15.75" customHeight="1"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O881" s="35"/>
    </row>
    <row r="882" ht="15.75" customHeight="1"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O882" s="35"/>
    </row>
    <row r="883" ht="15.75" customHeight="1"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O883" s="35"/>
    </row>
    <row r="884" ht="15.75" customHeight="1"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O884" s="35"/>
    </row>
    <row r="885" ht="15.75" customHeight="1"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O885" s="35"/>
    </row>
    <row r="886" ht="15.75" customHeight="1"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O886" s="35"/>
    </row>
    <row r="887" ht="15.75" customHeight="1"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O887" s="35"/>
    </row>
    <row r="888" ht="15.75" customHeight="1"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O888" s="35"/>
    </row>
    <row r="889" ht="15.75" customHeight="1"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O889" s="35"/>
    </row>
    <row r="890" ht="15.75" customHeight="1"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O890" s="35"/>
    </row>
    <row r="891" ht="15.75" customHeight="1"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O891" s="35"/>
    </row>
    <row r="892" ht="15.75" customHeight="1"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O892" s="35"/>
    </row>
    <row r="893" ht="15.75" customHeight="1"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O893" s="35"/>
    </row>
    <row r="894" ht="15.75" customHeight="1"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O894" s="35"/>
    </row>
    <row r="895" ht="15.75" customHeight="1"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O895" s="35"/>
    </row>
    <row r="896" ht="15.75" customHeight="1"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O896" s="35"/>
    </row>
    <row r="897" ht="15.75" customHeight="1"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O897" s="35"/>
    </row>
    <row r="898" ht="15.75" customHeight="1"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O898" s="35"/>
    </row>
    <row r="899" ht="15.75" customHeight="1"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O899" s="35"/>
    </row>
    <row r="900" ht="15.75" customHeight="1"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O900" s="35"/>
    </row>
    <row r="901" ht="15.75" customHeight="1"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O901" s="35"/>
    </row>
    <row r="902" ht="15.75" customHeight="1"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O902" s="35"/>
    </row>
    <row r="903" ht="15.75" customHeight="1"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O903" s="35"/>
    </row>
    <row r="904" ht="15.75" customHeight="1"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O904" s="35"/>
    </row>
    <row r="905" ht="15.75" customHeight="1"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O905" s="35"/>
    </row>
    <row r="906" ht="15.75" customHeight="1"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O906" s="35"/>
    </row>
    <row r="907" ht="15.75" customHeight="1"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O907" s="35"/>
    </row>
    <row r="908" ht="15.75" customHeight="1"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O908" s="35"/>
    </row>
    <row r="909" ht="15.75" customHeight="1"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O909" s="35"/>
    </row>
    <row r="910" ht="15.75" customHeight="1"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O910" s="35"/>
    </row>
    <row r="911" ht="15.75" customHeight="1"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O911" s="35"/>
    </row>
    <row r="912" ht="15.75" customHeight="1"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O912" s="35"/>
    </row>
    <row r="913" ht="15.75" customHeight="1"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O913" s="35"/>
    </row>
    <row r="914" ht="15.75" customHeight="1"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O914" s="35"/>
    </row>
    <row r="915" ht="15.75" customHeight="1"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O915" s="35"/>
    </row>
    <row r="916" ht="15.75" customHeight="1"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O916" s="35"/>
    </row>
    <row r="917" ht="15.75" customHeight="1"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O917" s="35"/>
    </row>
    <row r="918" ht="15.75" customHeight="1"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O918" s="35"/>
    </row>
    <row r="919" ht="15.75" customHeight="1"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O919" s="35"/>
    </row>
    <row r="920" ht="15.75" customHeight="1"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O920" s="35"/>
    </row>
    <row r="921" ht="15.75" customHeight="1"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O921" s="35"/>
    </row>
    <row r="922" ht="15.75" customHeight="1"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O922" s="35"/>
    </row>
    <row r="923" ht="15.75" customHeight="1"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O923" s="35"/>
    </row>
    <row r="924" ht="15.75" customHeight="1"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O924" s="35"/>
    </row>
    <row r="925" ht="15.75" customHeight="1"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O925" s="35"/>
    </row>
    <row r="926" ht="15.75" customHeight="1"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O926" s="35"/>
    </row>
    <row r="927" ht="15.75" customHeight="1"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O927" s="35"/>
    </row>
    <row r="928" ht="15.75" customHeight="1"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O928" s="35"/>
    </row>
    <row r="929" ht="15.75" customHeight="1"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O929" s="35"/>
    </row>
    <row r="930" ht="15.75" customHeight="1"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O930" s="35"/>
    </row>
    <row r="931" ht="15.75" customHeight="1"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O931" s="35"/>
    </row>
    <row r="932" ht="15.75" customHeight="1"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O932" s="35"/>
    </row>
    <row r="933" ht="15.75" customHeight="1"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O933" s="35"/>
    </row>
    <row r="934" ht="15.75" customHeight="1"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O934" s="35"/>
    </row>
    <row r="935" ht="15.75" customHeight="1"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O935" s="35"/>
    </row>
    <row r="936" ht="15.75" customHeight="1"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O936" s="35"/>
    </row>
    <row r="937" ht="15.75" customHeight="1"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O937" s="35"/>
    </row>
    <row r="938" ht="15.75" customHeight="1"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O938" s="35"/>
    </row>
    <row r="939" ht="15.75" customHeight="1"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O939" s="35"/>
    </row>
    <row r="940" ht="15.75" customHeight="1"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O940" s="35"/>
    </row>
    <row r="941" ht="15.75" customHeight="1"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O941" s="35"/>
    </row>
    <row r="942" ht="15.75" customHeight="1"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O942" s="35"/>
    </row>
    <row r="943" ht="15.75" customHeight="1"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O943" s="35"/>
    </row>
    <row r="944" ht="15.75" customHeight="1"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O944" s="35"/>
    </row>
    <row r="945" ht="15.75" customHeight="1"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O945" s="35"/>
    </row>
    <row r="946" ht="15.75" customHeight="1"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O946" s="35"/>
    </row>
    <row r="947" ht="15.75" customHeight="1"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O947" s="35"/>
    </row>
    <row r="948" ht="15.75" customHeight="1"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O948" s="35"/>
    </row>
    <row r="949" ht="15.75" customHeight="1"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O949" s="35"/>
    </row>
    <row r="950" ht="15.75" customHeight="1"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O950" s="35"/>
    </row>
    <row r="951" ht="15.75" customHeight="1"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O951" s="35"/>
    </row>
    <row r="952" ht="15.75" customHeight="1"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O952" s="35"/>
    </row>
    <row r="953" ht="15.75" customHeight="1"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O953" s="35"/>
    </row>
    <row r="954" ht="15.75" customHeight="1"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O954" s="35"/>
    </row>
    <row r="955" ht="15.75" customHeight="1"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O955" s="35"/>
    </row>
    <row r="956" ht="15.75" customHeight="1"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O956" s="35"/>
    </row>
    <row r="957" ht="15.75" customHeight="1"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O957" s="35"/>
    </row>
    <row r="958" ht="15.75" customHeight="1"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O958" s="35"/>
    </row>
    <row r="959" ht="15.75" customHeight="1"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O959" s="35"/>
    </row>
    <row r="960" ht="15.75" customHeight="1"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O960" s="35"/>
    </row>
    <row r="961" ht="15.75" customHeight="1"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O961" s="35"/>
    </row>
    <row r="962" ht="15.75" customHeight="1"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O962" s="35"/>
    </row>
    <row r="963" ht="15.75" customHeight="1"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O963" s="35"/>
    </row>
    <row r="964" ht="15.75" customHeight="1"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O964" s="35"/>
    </row>
    <row r="965" ht="15.75" customHeight="1"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O965" s="35"/>
    </row>
    <row r="966" ht="15.75" customHeight="1"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O966" s="35"/>
    </row>
    <row r="967" ht="15.75" customHeight="1"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O967" s="35"/>
    </row>
    <row r="968" ht="15.75" customHeight="1"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O968" s="35"/>
    </row>
    <row r="969" ht="15.75" customHeight="1"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O969" s="35"/>
    </row>
    <row r="970" ht="15.75" customHeight="1"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O970" s="35"/>
    </row>
    <row r="971" ht="15.75" customHeight="1"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O971" s="35"/>
    </row>
    <row r="972" ht="15.75" customHeight="1"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O972" s="35"/>
    </row>
    <row r="973" ht="15.75" customHeight="1"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O973" s="35"/>
    </row>
    <row r="974" ht="15.75" customHeight="1"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O974" s="35"/>
    </row>
    <row r="975" ht="15.75" customHeight="1"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O975" s="35"/>
    </row>
    <row r="976" ht="15.75" customHeight="1"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O976" s="35"/>
    </row>
    <row r="977" ht="15.75" customHeight="1"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O977" s="35"/>
    </row>
    <row r="978" ht="15.75" customHeight="1"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O978" s="35"/>
    </row>
    <row r="979" ht="15.75" customHeight="1"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O979" s="35"/>
    </row>
    <row r="980" ht="15.75" customHeight="1"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O980" s="35"/>
    </row>
    <row r="981" ht="15.75" customHeight="1"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O981" s="35"/>
    </row>
    <row r="982" ht="15.75" customHeight="1"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O982" s="35"/>
    </row>
    <row r="983" ht="15.75" customHeight="1"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O983" s="35"/>
    </row>
    <row r="984" ht="15.75" customHeight="1"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O984" s="35"/>
    </row>
    <row r="985" ht="15.75" customHeight="1"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O985" s="35"/>
    </row>
    <row r="986" ht="15.75" customHeight="1"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O986" s="35"/>
    </row>
    <row r="987" ht="15.75" customHeight="1"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O987" s="35"/>
    </row>
    <row r="988" ht="15.75" customHeight="1"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O988" s="35"/>
    </row>
    <row r="989" ht="15.75" customHeight="1"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O989" s="35"/>
    </row>
    <row r="990" ht="15.75" customHeight="1"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O990" s="35"/>
    </row>
    <row r="991" ht="15.75" customHeight="1"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O991" s="35"/>
    </row>
    <row r="992" ht="15.75" customHeight="1"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O992" s="35"/>
    </row>
    <row r="993" ht="15.75" customHeight="1"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O993" s="35"/>
    </row>
    <row r="994" ht="15.75" customHeight="1"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O994" s="35"/>
    </row>
    <row r="995" ht="15.75" customHeight="1"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O995" s="35"/>
    </row>
    <row r="996" ht="15.75" customHeight="1"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O996" s="35"/>
    </row>
    <row r="997" ht="15.75" customHeight="1"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O997" s="35"/>
    </row>
    <row r="998" ht="15.75" customHeight="1"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O998" s="35"/>
    </row>
    <row r="999" ht="15.75" customHeight="1"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O999" s="35"/>
    </row>
    <row r="1000" ht="15.75" customHeight="1"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O1000" s="35"/>
    </row>
    <row r="1001" ht="15.75" customHeight="1"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O1001" s="35"/>
    </row>
    <row r="1002" ht="15.75" customHeight="1"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O1002" s="35"/>
    </row>
    <row r="1003" ht="15.75" customHeight="1"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O1003" s="35"/>
    </row>
    <row r="1004" ht="15.75" customHeight="1"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O1004" s="35"/>
    </row>
    <row r="1005" ht="15.75" customHeight="1"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O1005" s="35"/>
    </row>
    <row r="1006" ht="15.75" customHeight="1"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O1006" s="35"/>
    </row>
    <row r="1007" ht="15.75" customHeight="1"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O1007" s="35"/>
    </row>
    <row r="1008" ht="15.75" customHeight="1"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O1008" s="35"/>
    </row>
    <row r="1009" ht="15.75" customHeight="1"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O1009" s="35"/>
    </row>
    <row r="1010" ht="15.75" customHeight="1"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O1010" s="35"/>
    </row>
    <row r="1011" ht="15.75" customHeight="1"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O1011" s="35"/>
    </row>
    <row r="1012" ht="15.75" customHeight="1"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O1012" s="35"/>
    </row>
    <row r="1013" ht="15.75" customHeight="1"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O1013" s="35"/>
    </row>
    <row r="1014" ht="15.75" customHeight="1"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O1014" s="35"/>
    </row>
    <row r="1015" ht="15.75" customHeight="1"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O1015" s="35"/>
    </row>
    <row r="1016" ht="15.75" customHeight="1"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O1016" s="35"/>
    </row>
    <row r="1017" ht="15.75" customHeight="1"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O1017" s="35"/>
    </row>
    <row r="1018" ht="15.75" customHeight="1"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O1018" s="35"/>
    </row>
    <row r="1019" ht="15.75" customHeight="1"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O1019" s="35"/>
    </row>
    <row r="1020" ht="15.75" customHeight="1"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O1020" s="35"/>
    </row>
    <row r="1021" ht="15.75" customHeight="1"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O1021" s="35"/>
    </row>
    <row r="1022" ht="15.75" customHeight="1"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O1022" s="35"/>
    </row>
    <row r="1023" ht="15.75" customHeight="1"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O1023" s="35"/>
    </row>
    <row r="1024" ht="15.75" customHeight="1"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O1024" s="35"/>
    </row>
    <row r="1025" ht="15.75" customHeight="1"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O1025" s="35"/>
    </row>
    <row r="1026" ht="15.75" customHeight="1"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O1026" s="35"/>
    </row>
    <row r="1027" ht="15.75" customHeight="1"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O1027" s="35"/>
    </row>
    <row r="1028" ht="15.75" customHeight="1"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O1028" s="35"/>
    </row>
    <row r="1029" ht="15.75" customHeight="1"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O1029" s="35"/>
    </row>
    <row r="1030" ht="15.75" customHeight="1"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O1030" s="35"/>
    </row>
    <row r="1031" ht="15.75" customHeight="1"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O1031" s="35"/>
    </row>
    <row r="1032" ht="15.75" customHeight="1"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O1032" s="35"/>
    </row>
    <row r="1033" ht="15.75" customHeight="1"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O1033" s="35"/>
    </row>
    <row r="1034" ht="15.75" customHeight="1"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O1034" s="35"/>
    </row>
    <row r="1035" ht="15.75" customHeight="1"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O1035" s="35"/>
    </row>
    <row r="1036" ht="15.75" customHeight="1"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O1036" s="35"/>
    </row>
    <row r="1037" ht="15.75" customHeight="1"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O1037" s="35"/>
    </row>
    <row r="1038" ht="15.75" customHeight="1"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O1038" s="35"/>
    </row>
    <row r="1039" ht="15.75" customHeight="1"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O1039" s="35"/>
    </row>
    <row r="1040" ht="15.75" customHeight="1"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O1040" s="35"/>
    </row>
    <row r="1041" ht="15.75" customHeight="1"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O1041" s="35"/>
    </row>
    <row r="1042" ht="15.75" customHeight="1"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O1042" s="35"/>
    </row>
    <row r="1043" ht="15.75" customHeight="1"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O1043" s="35"/>
    </row>
    <row r="1044" ht="15.75" customHeight="1"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O1044" s="35"/>
    </row>
    <row r="1045" ht="15.75" customHeight="1"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O1045" s="35"/>
    </row>
    <row r="1046" ht="15.75" customHeight="1"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O1046" s="35"/>
    </row>
    <row r="1047" ht="15.75" customHeight="1"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O1047" s="35"/>
    </row>
    <row r="1048" ht="15.75" customHeight="1"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O1048" s="35"/>
    </row>
    <row r="1049" ht="15.75" customHeight="1"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O1049" s="35"/>
    </row>
    <row r="1050" ht="15.75" customHeight="1"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O1050" s="35"/>
    </row>
    <row r="1051" ht="15.75" customHeight="1"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O1051" s="35"/>
    </row>
    <row r="1052" ht="15.75" customHeight="1"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O1052" s="35"/>
    </row>
    <row r="1053" ht="15.75" customHeight="1"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O1053" s="35"/>
    </row>
    <row r="1054" ht="15.75" customHeight="1"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O1054" s="35"/>
    </row>
    <row r="1055" ht="15.75" customHeight="1"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O1055" s="35"/>
    </row>
  </sheetData>
  <autoFilter ref="$B$97:$D$116">
    <sortState ref="B97:D116">
      <sortCondition ref="B97:B116"/>
    </sortState>
  </autoFilter>
  <mergeCells count="9">
    <mergeCell ref="K3:K4"/>
    <mergeCell ref="L3:L4"/>
    <mergeCell ref="D3:D4"/>
    <mergeCell ref="E3:E4"/>
    <mergeCell ref="F3:F4"/>
    <mergeCell ref="G3:G4"/>
    <mergeCell ref="H3:H4"/>
    <mergeCell ref="I3:I4"/>
    <mergeCell ref="J3:J4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22.75"/>
    <col customWidth="1" min="2" max="2" width="2.13"/>
    <col customWidth="1" min="3" max="3" width="11.0"/>
    <col customWidth="1" min="4" max="4" width="2.13"/>
    <col customWidth="1" min="5" max="5" width="13.13"/>
    <col customWidth="1" min="6" max="6" width="2.13"/>
    <col customWidth="1" min="7" max="7" width="16.38"/>
    <col customWidth="1" min="8" max="8" width="2.13"/>
    <col customWidth="1" min="9" max="9" width="10.25"/>
    <col customWidth="1" min="10" max="10" width="2.13"/>
    <col customWidth="1" min="11" max="11" width="11.75"/>
    <col customWidth="1" min="12" max="12" width="2.13"/>
    <col customWidth="1" min="13" max="13" width="16.63"/>
    <col customWidth="1" min="14" max="63" width="8.63"/>
  </cols>
  <sheetData>
    <row r="1" ht="88.5" customHeight="1">
      <c r="A1" s="1" t="s">
        <v>235</v>
      </c>
      <c r="B1" s="1"/>
      <c r="C1" s="2"/>
      <c r="D1" s="36"/>
      <c r="E1" s="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43"/>
      <c r="Z1" s="43"/>
      <c r="AA1" s="43"/>
      <c r="AB1" s="43"/>
      <c r="AC1" s="21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</row>
    <row r="2">
      <c r="A2" s="4"/>
      <c r="B2" s="80"/>
      <c r="C2" s="80"/>
      <c r="D2" s="80"/>
      <c r="E2" s="80"/>
      <c r="F2" s="80"/>
      <c r="G2" s="81" t="s">
        <v>236</v>
      </c>
      <c r="J2" s="82"/>
      <c r="K2" s="26"/>
      <c r="L2" s="6"/>
      <c r="M2" s="26"/>
    </row>
    <row r="3">
      <c r="A3" s="83" t="s">
        <v>237</v>
      </c>
      <c r="B3" s="6"/>
      <c r="C3" s="84" t="s">
        <v>238</v>
      </c>
      <c r="D3" s="6"/>
      <c r="E3" s="84" t="s">
        <v>239</v>
      </c>
      <c r="F3" s="6"/>
      <c r="G3" s="84" t="s">
        <v>240</v>
      </c>
      <c r="H3" s="6"/>
      <c r="I3" s="84" t="s">
        <v>241</v>
      </c>
      <c r="J3" s="6"/>
      <c r="K3" s="85" t="s">
        <v>242</v>
      </c>
      <c r="L3" s="6"/>
      <c r="M3" s="85" t="s">
        <v>243</v>
      </c>
    </row>
    <row r="4" hidden="1">
      <c r="A4" s="86" t="s">
        <v>25</v>
      </c>
      <c r="C4" s="87" t="str">
        <f>IF(COUNTIF(Memberships!D:D, A4), "Yes", "No")</f>
        <v>Yes</v>
      </c>
      <c r="G4" s="87" t="str">
        <f>IF(COUNTIF('Back number fundraiser'!$C$2:$C$104, A4), "Yes", "No")</f>
        <v>No</v>
      </c>
    </row>
    <row r="5">
      <c r="A5" s="86" t="s">
        <v>172</v>
      </c>
      <c r="B5" s="26"/>
      <c r="C5" s="87" t="str">
        <f>IF(COUNTIF(Memberships!D:D, A5), "Yes", "No")</f>
        <v>Yes</v>
      </c>
      <c r="D5" s="87"/>
      <c r="E5" s="87"/>
      <c r="F5" s="87"/>
      <c r="G5" s="87" t="str">
        <f>IF(COUNTIF('Back number fundraiser'!$C$2:$C$104, A5), "Yes", "No")</f>
        <v>Yes</v>
      </c>
      <c r="H5" s="87"/>
      <c r="I5" s="87"/>
      <c r="J5" s="87"/>
      <c r="K5" s="88"/>
      <c r="L5" s="88"/>
      <c r="M5" s="87"/>
    </row>
    <row r="6" hidden="1">
      <c r="A6" s="86" t="s">
        <v>244</v>
      </c>
      <c r="C6" s="87" t="str">
        <f>IF(COUNTIF(Memberships!D:D, A6), "Yes", "No")</f>
        <v>Yes</v>
      </c>
      <c r="G6" s="87" t="str">
        <f>IF(COUNTIF('Back number fundraiser'!$C$2:$C$104, A6), "Yes", "No")</f>
        <v>No</v>
      </c>
    </row>
    <row r="7">
      <c r="A7" s="89" t="s">
        <v>143</v>
      </c>
      <c r="C7" s="87" t="str">
        <f>IF(COUNTIF(Memberships!D:D, A7), "Yes", "No")</f>
        <v>Yes</v>
      </c>
      <c r="G7" s="87" t="str">
        <f>IF(COUNTIF('Back number fundraiser'!$C$2:$C$104, A7), "Yes", "No")</f>
        <v>Yes</v>
      </c>
    </row>
    <row r="8" hidden="1">
      <c r="A8" s="86" t="s">
        <v>85</v>
      </c>
      <c r="B8" s="26"/>
      <c r="C8" s="87" t="str">
        <f>IF(COUNTIF(Memberships!D:D, A8), "Yes", "No")</f>
        <v>Yes</v>
      </c>
      <c r="D8" s="87"/>
      <c r="E8" s="88"/>
      <c r="F8" s="87"/>
      <c r="G8" s="87" t="str">
        <f>IF(COUNTIF('Back number fundraiser'!$C$2:$C$104, A8), "Yes", "No")</f>
        <v>No</v>
      </c>
      <c r="H8" s="87"/>
      <c r="I8" s="87"/>
      <c r="J8" s="87"/>
      <c r="K8" s="88"/>
      <c r="L8" s="88"/>
      <c r="M8" s="87"/>
    </row>
    <row r="9" hidden="1">
      <c r="A9" s="86" t="s">
        <v>137</v>
      </c>
      <c r="C9" s="87" t="str">
        <f>IF(COUNTIF(Memberships!D:D, A9), "Yes", "No")</f>
        <v>Yes</v>
      </c>
      <c r="G9" s="87" t="str">
        <f>IF(COUNTIF('Back number fundraiser'!$C$2:$C$104, A9), "Yes", "No")</f>
        <v>No</v>
      </c>
    </row>
    <row r="10" hidden="1">
      <c r="A10" s="86" t="s">
        <v>230</v>
      </c>
      <c r="C10" s="87" t="s">
        <v>245</v>
      </c>
      <c r="G10" s="87" t="str">
        <f>IF(COUNTIF('Back number fundraiser'!$C$2:$C$104, A10), "Yes", "No")</f>
        <v>No</v>
      </c>
    </row>
    <row r="11" hidden="1">
      <c r="A11" s="86" t="s">
        <v>246</v>
      </c>
      <c r="C11" s="87" t="str">
        <f>IF(COUNTIF(Memberships!D:D, A11), "Yes", "No")</f>
        <v>Yes</v>
      </c>
      <c r="G11" s="87" t="str">
        <f>IF(COUNTIF('Back number fundraiser'!$C$2:$C$104, A11), "Yes", "No")</f>
        <v>No</v>
      </c>
    </row>
    <row r="12" hidden="1">
      <c r="A12" s="86" t="s">
        <v>175</v>
      </c>
      <c r="B12" s="26"/>
      <c r="C12" s="87" t="str">
        <f>IF(COUNTIF(Memberships!D:D, A12), "Yes", "No")</f>
        <v>Yes</v>
      </c>
      <c r="D12" s="87"/>
      <c r="E12" s="87"/>
      <c r="F12" s="87"/>
      <c r="G12" s="87" t="str">
        <f>IF(COUNTIF('Back number fundraiser'!$C$2:$C$104, A12), "Yes", "No")</f>
        <v>No</v>
      </c>
      <c r="H12" s="88"/>
      <c r="I12" s="87"/>
      <c r="J12" s="87"/>
      <c r="K12" s="88"/>
      <c r="L12" s="88"/>
      <c r="M12" s="87"/>
    </row>
    <row r="13" hidden="1">
      <c r="A13" s="86" t="s">
        <v>247</v>
      </c>
      <c r="C13" s="87" t="str">
        <f>IF(COUNTIF(Memberships!D:D, A13), "Yes", "No")</f>
        <v>Yes</v>
      </c>
      <c r="G13" s="87" t="str">
        <f>IF(COUNTIF('Back number fundraiser'!$C$2:$C$104, A13), "Yes", "No")</f>
        <v>No</v>
      </c>
    </row>
    <row r="14">
      <c r="A14" s="86" t="s">
        <v>129</v>
      </c>
      <c r="B14" s="6"/>
      <c r="C14" s="87" t="str">
        <f>IF(COUNTIF(Memberships!D:D, A14), "Yes", "No")</f>
        <v>Yes</v>
      </c>
      <c r="D14" s="87"/>
      <c r="E14" s="87"/>
      <c r="F14" s="87"/>
      <c r="G14" s="87" t="str">
        <f>IF(COUNTIF('Back number fundraiser'!$C$2:$C$104, A14), "Yes", "No")</f>
        <v>Yes</v>
      </c>
      <c r="H14" s="87"/>
      <c r="I14" s="87"/>
      <c r="J14" s="88"/>
      <c r="K14" s="88"/>
      <c r="L14" s="88"/>
      <c r="M14" s="87"/>
    </row>
    <row r="15" hidden="1">
      <c r="A15" s="86" t="s">
        <v>109</v>
      </c>
      <c r="B15" s="6"/>
      <c r="C15" s="87" t="str">
        <f>IF(COUNTIF(Memberships!D:D, A15), "Yes", "No")</f>
        <v>Yes</v>
      </c>
      <c r="D15" s="87"/>
      <c r="E15" s="87"/>
      <c r="F15" s="87"/>
      <c r="G15" s="87" t="str">
        <f>IF(COUNTIF('Back number fundraiser'!$C$2:$C$104, A15), "Yes", "No")</f>
        <v>No</v>
      </c>
      <c r="H15" s="87"/>
      <c r="I15" s="88"/>
      <c r="J15" s="88"/>
      <c r="K15" s="88"/>
      <c r="L15" s="88"/>
      <c r="M15" s="87"/>
    </row>
    <row r="16" hidden="1">
      <c r="A16" s="86" t="s">
        <v>49</v>
      </c>
      <c r="C16" s="87" t="str">
        <f>IF(COUNTIF(Memberships!D:D, A16), "Yes", "No")</f>
        <v>Yes</v>
      </c>
      <c r="G16" s="87" t="str">
        <f>IF(COUNTIF('Back number fundraiser'!$C$2:$C$104, A16), "Yes", "No")</f>
        <v>No</v>
      </c>
    </row>
    <row r="17">
      <c r="A17" s="86" t="s">
        <v>27</v>
      </c>
      <c r="C17" s="87" t="str">
        <f>IF(COUNTIF(Memberships!D:D, A17), "Yes", "No")</f>
        <v>Yes</v>
      </c>
      <c r="G17" s="87" t="str">
        <f>IF(COUNTIF('Back number fundraiser'!$C$2:$C$104, A17), "Yes", "No")</f>
        <v>Yes</v>
      </c>
    </row>
    <row r="18">
      <c r="A18" s="86" t="s">
        <v>119</v>
      </c>
      <c r="B18" s="6"/>
      <c r="C18" s="49" t="s">
        <v>248</v>
      </c>
      <c r="D18" s="88"/>
      <c r="E18" s="88"/>
      <c r="F18" s="87"/>
      <c r="G18" s="87" t="str">
        <f>IF(COUNTIF('Back number fundraiser'!$C$2:$C$104, A18), "Yes", "No")</f>
        <v>Yes</v>
      </c>
      <c r="H18" s="87"/>
      <c r="I18" s="87"/>
      <c r="J18" s="88"/>
      <c r="K18" s="88"/>
      <c r="L18" s="88"/>
      <c r="M18" s="87"/>
    </row>
    <row r="19">
      <c r="A19" s="86" t="s">
        <v>165</v>
      </c>
      <c r="C19" s="87" t="s">
        <v>248</v>
      </c>
      <c r="G19" s="87" t="str">
        <f>IF(COUNTIF('Back number fundraiser'!$C$2:$C$104, A19), "Yes", "No")</f>
        <v>Yes</v>
      </c>
    </row>
    <row r="20">
      <c r="A20" s="86" t="s">
        <v>229</v>
      </c>
      <c r="B20" s="6"/>
      <c r="C20" s="87" t="str">
        <f>IF(COUNTIF(Memberships!D:D, A20), "Yes", "No")</f>
        <v>Yes</v>
      </c>
      <c r="D20" s="88"/>
      <c r="E20" s="88"/>
      <c r="F20" s="88"/>
      <c r="G20" s="87" t="str">
        <f>IF(COUNTIF('Back number fundraiser'!$C$2:$C$104, A20), "Yes", "No")</f>
        <v>Yes</v>
      </c>
      <c r="H20" s="88"/>
      <c r="I20" s="88"/>
      <c r="J20" s="88"/>
      <c r="K20" s="88"/>
      <c r="L20" s="88"/>
      <c r="M20" s="88"/>
    </row>
    <row r="21" ht="15.75" hidden="1" customHeight="1">
      <c r="A21" s="86" t="s">
        <v>157</v>
      </c>
      <c r="B21" s="26"/>
      <c r="C21" s="87" t="str">
        <f>IF(COUNTIF(Memberships!D:D, A21), "Yes", "No")</f>
        <v>Yes</v>
      </c>
      <c r="D21" s="88"/>
      <c r="E21" s="88"/>
      <c r="F21" s="88"/>
      <c r="G21" s="87" t="str">
        <f>IF(COUNTIF('Back number fundraiser'!$C$2:$C$104, A21), "Yes", "No")</f>
        <v>No</v>
      </c>
      <c r="H21" s="87"/>
      <c r="I21" s="88"/>
      <c r="J21" s="88"/>
      <c r="K21" s="88"/>
      <c r="L21" s="88"/>
      <c r="M21" s="87"/>
    </row>
    <row r="22" ht="15.75" customHeight="1">
      <c r="A22" s="86" t="s">
        <v>127</v>
      </c>
      <c r="B22" s="26"/>
      <c r="C22" s="87" t="str">
        <f>IF(COUNTIF(Memberships!D:D, A22), "Yes", "No")</f>
        <v>Yes</v>
      </c>
      <c r="D22" s="88"/>
      <c r="E22" s="88"/>
      <c r="F22" s="88"/>
      <c r="G22" s="87" t="str">
        <f>IF(COUNTIF('Back number fundraiser'!$C$2:$C$104, A22), "Yes", "No")</f>
        <v>Yes</v>
      </c>
      <c r="H22" s="88"/>
      <c r="I22" s="88"/>
      <c r="J22" s="88"/>
      <c r="K22" s="88"/>
      <c r="L22" s="88"/>
      <c r="M22" s="87"/>
    </row>
    <row r="23" ht="15.75" hidden="1" customHeight="1">
      <c r="A23" s="86" t="s">
        <v>216</v>
      </c>
      <c r="B23" s="6"/>
      <c r="C23" s="87" t="str">
        <f>IF(COUNTIF(Memberships!D:D, A23), "Yes", "No")</f>
        <v>No</v>
      </c>
      <c r="D23" s="88"/>
      <c r="E23" s="88"/>
      <c r="F23" s="88"/>
      <c r="G23" s="87" t="str">
        <f>IF(COUNTIF('Back number fundraiser'!$C$2:$C$104, A23), "Yes", "No")</f>
        <v>No</v>
      </c>
      <c r="H23" s="88"/>
      <c r="I23" s="88"/>
      <c r="J23" s="88"/>
      <c r="K23" s="88"/>
      <c r="L23" s="88"/>
      <c r="M23" s="88"/>
    </row>
    <row r="24" ht="15.75" customHeight="1">
      <c r="A24" s="86" t="s">
        <v>139</v>
      </c>
      <c r="B24" s="6"/>
      <c r="C24" s="87" t="str">
        <f>IF(COUNTIF(Memberships!D:D, A24), "Yes", "No")</f>
        <v>Yes</v>
      </c>
      <c r="D24" s="88"/>
      <c r="E24" s="88"/>
      <c r="F24" s="88"/>
      <c r="G24" s="87" t="str">
        <f>IF(COUNTIF('Back number fundraiser'!$C$2:$C$104, A24), "Yes", "No")</f>
        <v>Yes</v>
      </c>
      <c r="H24" s="88"/>
      <c r="I24" s="88"/>
      <c r="J24" s="88"/>
      <c r="K24" s="88"/>
      <c r="L24" s="88"/>
      <c r="M24" s="88"/>
    </row>
    <row r="25" ht="15.75" hidden="1" customHeight="1">
      <c r="A25" s="86" t="s">
        <v>8</v>
      </c>
      <c r="C25" s="87" t="str">
        <f>IF(COUNTIF(Memberships!D:D, A25), "Yes", "No")</f>
        <v>Yes</v>
      </c>
      <c r="G25" s="87" t="str">
        <f>IF(COUNTIF('Back number fundraiser'!$C$2:$C$104, A25), "Yes", "No")</f>
        <v>No</v>
      </c>
    </row>
    <row r="26" ht="15.75" customHeight="1">
      <c r="A26" s="86" t="s">
        <v>19</v>
      </c>
      <c r="C26" s="87" t="str">
        <f>IF(COUNTIF(Memberships!D:D, A26), "Yes", "No")</f>
        <v>Yes</v>
      </c>
      <c r="G26" s="87" t="str">
        <f>IF(COUNTIF('Back number fundraiser'!$C$2:$C$104, A26), "Yes", "No")</f>
        <v>Yes</v>
      </c>
    </row>
    <row r="27" ht="15.75" hidden="1" customHeight="1">
      <c r="A27" s="86" t="s">
        <v>249</v>
      </c>
      <c r="C27" s="87" t="str">
        <f>IF(COUNTIF(Memberships!D:D, A27), "Yes", "No")</f>
        <v>Yes</v>
      </c>
      <c r="G27" s="87" t="str">
        <f>IF(COUNTIF('Back number fundraiser'!$C$2:$C$104, A27), "Yes", "No")</f>
        <v>No</v>
      </c>
    </row>
    <row r="28" ht="15.75" hidden="1" customHeight="1">
      <c r="A28" s="86" t="s">
        <v>50</v>
      </c>
      <c r="C28" s="87" t="str">
        <f>IF(COUNTIF(Memberships!D:D, A28), "Yes", "No")</f>
        <v>Yes</v>
      </c>
      <c r="G28" s="87" t="str">
        <f>IF(COUNTIF('Back number fundraiser'!$C$2:$C$104, A28), "Yes", "No")</f>
        <v>No</v>
      </c>
    </row>
    <row r="29" ht="15.75" customHeight="1">
      <c r="A29" s="89" t="s">
        <v>194</v>
      </c>
      <c r="B29" s="6"/>
      <c r="C29" s="87" t="str">
        <f>IF(COUNTIF(Memberships!D:D, A29), "Yes", "No")</f>
        <v>Yes</v>
      </c>
      <c r="D29" s="88"/>
      <c r="E29" s="88"/>
      <c r="F29" s="88"/>
      <c r="G29" s="87" t="str">
        <f>IF(COUNTIF('Back number fundraiser'!$C$2:$C$104, A29), "Yes", "No")</f>
        <v>Yes</v>
      </c>
      <c r="H29" s="88"/>
      <c r="I29" s="88"/>
      <c r="J29" s="88"/>
      <c r="K29" s="88"/>
      <c r="L29" s="88"/>
      <c r="M29" s="88"/>
    </row>
    <row r="30" ht="15.75" customHeight="1">
      <c r="A30" s="86" t="s">
        <v>28</v>
      </c>
      <c r="C30" s="87" t="str">
        <f>IF(COUNTIF(Memberships!D:D, A30), "Yes", "No")</f>
        <v>Yes</v>
      </c>
      <c r="G30" s="87" t="str">
        <f>IF(COUNTIF('Back number fundraiser'!$C$2:$C$104, A30), "Yes", "No")</f>
        <v>Yes</v>
      </c>
    </row>
    <row r="31" ht="15.75" hidden="1" customHeight="1">
      <c r="A31" s="86" t="s">
        <v>32</v>
      </c>
      <c r="C31" s="87" t="str">
        <f>IF(COUNTIF(Memberships!D:D, A31), "Yes", "No")</f>
        <v>Yes</v>
      </c>
      <c r="G31" s="87" t="str">
        <f>IF(COUNTIF('Back number fundraiser'!$C$2:$C$104, A31), "Yes", "No")</f>
        <v>No</v>
      </c>
    </row>
    <row r="32" ht="15.75" customHeight="1">
      <c r="A32" s="86" t="s">
        <v>98</v>
      </c>
      <c r="B32" s="26"/>
      <c r="C32" s="87" t="str">
        <f>IF(COUNTIF(Memberships!D:D, A32), "Yes", "No")</f>
        <v>Yes</v>
      </c>
      <c r="D32" s="87"/>
      <c r="E32" s="87"/>
      <c r="F32" s="87"/>
      <c r="G32" s="87" t="str">
        <f>IF(COUNTIF('Back number fundraiser'!$C$2:$C$104, A32), "Yes", "No")</f>
        <v>Yes</v>
      </c>
      <c r="H32" s="87"/>
      <c r="I32" s="87"/>
      <c r="J32" s="87"/>
      <c r="K32" s="88"/>
      <c r="L32" s="88"/>
      <c r="M32" s="87"/>
    </row>
    <row r="33" ht="15.75" customHeight="1">
      <c r="A33" s="86" t="s">
        <v>81</v>
      </c>
      <c r="B33" s="26"/>
      <c r="C33" s="87" t="str">
        <f>IF(COUNTIF(Memberships!D:D, A33), "Yes", "No")</f>
        <v>Yes</v>
      </c>
      <c r="D33" s="87"/>
      <c r="E33" s="87"/>
      <c r="F33" s="87"/>
      <c r="G33" s="87" t="str">
        <f>IF(COUNTIF('Back number fundraiser'!$C$2:$C$104, A33), "Yes", "No")</f>
        <v>Yes</v>
      </c>
      <c r="H33" s="87"/>
      <c r="I33" s="87"/>
      <c r="J33" s="88"/>
      <c r="K33" s="88"/>
      <c r="L33" s="88"/>
      <c r="M33" s="87"/>
    </row>
    <row r="34" ht="15.75" hidden="1" customHeight="1">
      <c r="A34" s="86" t="s">
        <v>250</v>
      </c>
      <c r="C34" s="87" t="str">
        <f>IF(COUNTIF(Memberships!D:D, A34), "Yes", "No")</f>
        <v>Yes</v>
      </c>
      <c r="G34" s="87" t="str">
        <f>IF(COUNTIF('Back number fundraiser'!$C$2:$C$104, A34), "Yes", "No")</f>
        <v>No</v>
      </c>
    </row>
    <row r="35" ht="15.75" customHeight="1">
      <c r="A35" s="86" t="s">
        <v>73</v>
      </c>
      <c r="B35" s="26"/>
      <c r="C35" s="87" t="str">
        <f>IF(COUNTIF(Memberships!D:D, A35), "Yes", "No")</f>
        <v>Yes</v>
      </c>
      <c r="D35" s="87"/>
      <c r="E35" s="88"/>
      <c r="F35" s="87"/>
      <c r="G35" s="87" t="str">
        <f>IF(COUNTIF('Back number fundraiser'!$C$2:$C$104, A35), "Yes", "No")</f>
        <v>Yes</v>
      </c>
      <c r="H35" s="87"/>
      <c r="I35" s="87"/>
      <c r="J35" s="87"/>
      <c r="K35" s="88"/>
      <c r="L35" s="88"/>
      <c r="M35" s="87"/>
    </row>
    <row r="36" ht="15.75" customHeight="1">
      <c r="A36" s="86" t="s">
        <v>70</v>
      </c>
      <c r="B36" s="26"/>
      <c r="C36" s="87" t="str">
        <f>IF(COUNTIF(Memberships!D:D, A36), "Yes", "No")</f>
        <v>Yes</v>
      </c>
      <c r="D36" s="87"/>
      <c r="E36" s="87"/>
      <c r="F36" s="87"/>
      <c r="G36" s="87" t="str">
        <f>IF(COUNTIF('Back number fundraiser'!$C$2:$C$104, A36), "Yes", "No")</f>
        <v>Yes</v>
      </c>
      <c r="H36" s="88"/>
      <c r="I36" s="87"/>
      <c r="J36" s="87"/>
      <c r="K36" s="88"/>
      <c r="L36" s="88"/>
      <c r="M36" s="87"/>
    </row>
    <row r="37" ht="15.75" customHeight="1">
      <c r="A37" s="86" t="s">
        <v>99</v>
      </c>
      <c r="B37" s="26"/>
      <c r="C37" s="87" t="str">
        <f>IF(COUNTIF(Memberships!D:D, A37), "Yes", "No")</f>
        <v>Yes</v>
      </c>
      <c r="D37" s="87"/>
      <c r="E37" s="87"/>
      <c r="F37" s="87"/>
      <c r="G37" s="87" t="str">
        <f>IF(COUNTIF('Back number fundraiser'!$C$2:$C$104, A37), "Yes", "No")</f>
        <v>Yes</v>
      </c>
      <c r="H37" s="88"/>
      <c r="I37" s="87"/>
      <c r="J37" s="87"/>
      <c r="K37" s="88"/>
      <c r="L37" s="88"/>
      <c r="M37" s="87"/>
    </row>
    <row r="38" ht="15.75" hidden="1" customHeight="1">
      <c r="A38" s="86" t="s">
        <v>94</v>
      </c>
      <c r="B38" s="6"/>
      <c r="C38" s="87" t="str">
        <f>IF(COUNTIF(Memberships!D:D, A38), "Yes", "No")</f>
        <v>Yes</v>
      </c>
      <c r="D38" s="87"/>
      <c r="E38" s="87"/>
      <c r="F38" s="87"/>
      <c r="G38" s="87" t="str">
        <f>IF(COUNTIF('Back number fundraiser'!$C$2:$C$104, A38), "Yes", "No")</f>
        <v>No</v>
      </c>
      <c r="H38" s="87"/>
      <c r="I38" s="87"/>
      <c r="J38" s="88"/>
      <c r="K38" s="88"/>
      <c r="L38" s="88"/>
      <c r="M38" s="87"/>
    </row>
    <row r="39" ht="15.75" hidden="1" customHeight="1">
      <c r="A39" s="86" t="s">
        <v>148</v>
      </c>
      <c r="C39" s="87" t="str">
        <f>IF(COUNTIF(Memberships!D:D, A39), "Yes", "No")</f>
        <v>Yes</v>
      </c>
      <c r="G39" s="87" t="str">
        <f>IF(COUNTIF('Back number fundraiser'!$C$2:$C$104, A39), "Yes", "No")</f>
        <v>No</v>
      </c>
    </row>
    <row r="40" ht="15.75" hidden="1" customHeight="1">
      <c r="A40" s="86" t="s">
        <v>182</v>
      </c>
      <c r="B40" s="6"/>
      <c r="C40" s="87" t="str">
        <f>IF(COUNTIF(Memberships!D:D, A40), "Yes", "No")</f>
        <v>Yes</v>
      </c>
      <c r="D40" s="87"/>
      <c r="E40" s="87"/>
      <c r="F40" s="87"/>
      <c r="G40" s="87" t="str">
        <f>IF(COUNTIF('Back number fundraiser'!$C$2:$C$104, A40), "Yes", "No")</f>
        <v>No</v>
      </c>
      <c r="H40" s="87"/>
      <c r="I40" s="87"/>
      <c r="J40" s="88"/>
      <c r="K40" s="88"/>
      <c r="L40" s="88"/>
      <c r="M40" s="87"/>
    </row>
    <row r="41" ht="15.75" customHeight="1">
      <c r="A41" s="86" t="s">
        <v>29</v>
      </c>
      <c r="C41" s="87" t="str">
        <f>IF(COUNTIF(Memberships!D:D, A41), "Yes", "No")</f>
        <v>Yes</v>
      </c>
      <c r="G41" s="87" t="str">
        <f>IF(COUNTIF('Back number fundraiser'!$C$2:$C$104, A41), "Yes", "No")</f>
        <v>Yes</v>
      </c>
    </row>
    <row r="42" ht="15.75" customHeight="1">
      <c r="A42" s="86" t="s">
        <v>30</v>
      </c>
      <c r="C42" s="87" t="str">
        <f>IF(COUNTIF(Memberships!D:D, A42), "Yes", "No")</f>
        <v>Yes</v>
      </c>
      <c r="G42" s="87" t="str">
        <f>IF(COUNTIF('Back number fundraiser'!$C$2:$C$104, A42), "Yes", "No")</f>
        <v>Yes</v>
      </c>
    </row>
    <row r="43" ht="15.75" customHeight="1">
      <c r="A43" s="86" t="s">
        <v>31</v>
      </c>
      <c r="C43" s="87" t="str">
        <f>IF(COUNTIF(Memberships!D:D, A43), "Yes", "No")</f>
        <v>Yes</v>
      </c>
      <c r="G43" s="87" t="str">
        <f>IF(COUNTIF('Back number fundraiser'!$C$2:$C$104, A43), "Yes", "No")</f>
        <v>Yes</v>
      </c>
    </row>
    <row r="44" ht="15.75" customHeight="1">
      <c r="A44" s="86" t="s">
        <v>178</v>
      </c>
      <c r="B44" s="6"/>
      <c r="C44" s="87" t="str">
        <f>IF(COUNTIF(Memberships!D:D, A44), "Yes", "No")</f>
        <v>Yes</v>
      </c>
      <c r="D44" s="87"/>
      <c r="E44" s="87"/>
      <c r="F44" s="87"/>
      <c r="G44" s="87" t="str">
        <f>IF(COUNTIF('Back number fundraiser'!$C$2:$C$104, A44), "Yes", "No")</f>
        <v>Yes</v>
      </c>
      <c r="H44" s="87"/>
      <c r="I44" s="88"/>
      <c r="J44" s="88"/>
      <c r="K44" s="88"/>
      <c r="L44" s="88"/>
      <c r="M44" s="87"/>
    </row>
    <row r="45" ht="15.75" customHeight="1">
      <c r="A45" s="86" t="s">
        <v>197</v>
      </c>
      <c r="B45" s="6"/>
      <c r="C45" s="87" t="str">
        <f>IF(COUNTIF(Memberships!D:D, A45), "Yes", "No")</f>
        <v>Yes</v>
      </c>
      <c r="D45" s="88"/>
      <c r="E45" s="87"/>
      <c r="F45" s="87"/>
      <c r="G45" s="87" t="str">
        <f>IF(COUNTIF('Back number fundraiser'!$C$2:$C$104, A45), "Yes", "No")</f>
        <v>Yes</v>
      </c>
      <c r="H45" s="88"/>
      <c r="I45" s="88"/>
      <c r="J45" s="87"/>
      <c r="K45" s="88"/>
      <c r="L45" s="88"/>
      <c r="M45" s="87"/>
    </row>
    <row r="46" ht="15.75" customHeight="1">
      <c r="A46" s="86" t="s">
        <v>80</v>
      </c>
      <c r="B46" s="6"/>
      <c r="C46" s="87" t="str">
        <f>IF(COUNTIF(Memberships!D:D, A46), "Yes", "No")</f>
        <v>Yes</v>
      </c>
      <c r="D46" s="88"/>
      <c r="E46" s="87"/>
      <c r="F46" s="87"/>
      <c r="G46" s="87" t="str">
        <f>IF(COUNTIF('Back number fundraiser'!$C$2:$C$104, A46), "Yes", "No")</f>
        <v>Yes</v>
      </c>
      <c r="H46" s="88"/>
      <c r="I46" s="88"/>
      <c r="J46" s="87"/>
      <c r="K46" s="88"/>
      <c r="L46" s="88"/>
      <c r="M46" s="87"/>
    </row>
    <row r="47" ht="15.75" customHeight="1">
      <c r="A47" s="86" t="s">
        <v>89</v>
      </c>
      <c r="C47" s="87" t="s">
        <v>248</v>
      </c>
      <c r="G47" s="87" t="str">
        <f>IF(COUNTIF('Back number fundraiser'!$C$2:$C$104, A47), "Yes", "No")</f>
        <v>Yes</v>
      </c>
    </row>
    <row r="48" ht="15.75" hidden="1" customHeight="1">
      <c r="A48" s="86" t="s">
        <v>180</v>
      </c>
      <c r="B48" s="6"/>
      <c r="C48" s="87" t="str">
        <f>IF(COUNTIF(Memberships!D:D, A48), "Yes", "No")</f>
        <v>No</v>
      </c>
      <c r="D48" s="88"/>
      <c r="E48" s="88"/>
      <c r="F48" s="88"/>
      <c r="G48" s="87" t="str">
        <f>IF(COUNTIF('Back number fundraiser'!$C$2:$C$104, A48), "Yes", "No")</f>
        <v>No</v>
      </c>
      <c r="H48" s="88"/>
      <c r="I48" s="88"/>
      <c r="J48" s="88"/>
      <c r="K48" s="88"/>
      <c r="L48" s="88"/>
      <c r="M48" s="88"/>
    </row>
    <row r="49" ht="15.75" customHeight="1">
      <c r="A49" s="86" t="s">
        <v>35</v>
      </c>
      <c r="C49" s="87" t="str">
        <f>IF(COUNTIF(Memberships!D:D, A49), "Yes", "No")</f>
        <v>Yes</v>
      </c>
      <c r="G49" s="87" t="str">
        <f>IF(COUNTIF('Back number fundraiser'!$C$2:$C$104, A49), "Yes", "No")</f>
        <v>Yes</v>
      </c>
    </row>
    <row r="50" ht="15.75" customHeight="1">
      <c r="A50" s="86" t="s">
        <v>74</v>
      </c>
      <c r="C50" s="87" t="str">
        <f>IF(COUNTIF(Memberships!D:D, A50), "Yes", "No")</f>
        <v>Yes</v>
      </c>
      <c r="G50" s="87" t="str">
        <f>IF(COUNTIF('Back number fundraiser'!$C$2:$C$104, A50), "Yes", "No")</f>
        <v>Yes</v>
      </c>
    </row>
    <row r="51" ht="15.75" hidden="1" customHeight="1">
      <c r="A51" s="86" t="s">
        <v>131</v>
      </c>
      <c r="B51" s="26"/>
      <c r="C51" s="87" t="str">
        <f>IF(COUNTIF(Memberships!D:D, A51), "Yes", "No")</f>
        <v>Yes</v>
      </c>
      <c r="D51" s="88"/>
      <c r="E51" s="88"/>
      <c r="F51" s="88"/>
      <c r="G51" s="87" t="str">
        <f>IF(COUNTIF('Back number fundraiser'!$C$2:$C$104, A51), "Yes", "No")</f>
        <v>No</v>
      </c>
      <c r="H51" s="87"/>
      <c r="I51" s="87"/>
      <c r="J51" s="88"/>
      <c r="K51" s="88"/>
      <c r="L51" s="88"/>
      <c r="M51" s="87"/>
    </row>
    <row r="52" ht="15.75" customHeight="1">
      <c r="A52" s="86" t="s">
        <v>214</v>
      </c>
      <c r="C52" s="87" t="s">
        <v>248</v>
      </c>
      <c r="G52" s="87" t="str">
        <f>IF(COUNTIF('Back number fundraiser'!$C$2:$C$104, A52), "Yes", "No")</f>
        <v>Yes</v>
      </c>
    </row>
    <row r="53" ht="15.75" hidden="1" customHeight="1">
      <c r="A53" s="86" t="s">
        <v>95</v>
      </c>
      <c r="C53" s="87" t="str">
        <f>IF(COUNTIF(Memberships!D:D, A53), "Yes", "No")</f>
        <v>Yes</v>
      </c>
      <c r="G53" s="87" t="str">
        <f>IF(COUNTIF('Back number fundraiser'!$C$2:$C$104, A53), "Yes", "No")</f>
        <v>No</v>
      </c>
    </row>
    <row r="54" ht="15.75" customHeight="1">
      <c r="A54" s="86" t="s">
        <v>213</v>
      </c>
      <c r="C54" s="87" t="s">
        <v>248</v>
      </c>
      <c r="G54" s="87" t="str">
        <f>IF(COUNTIF('Back number fundraiser'!$C$2:$C$104, A54), "Yes", "No")</f>
        <v>Yes</v>
      </c>
    </row>
    <row r="55" ht="15.75" customHeight="1">
      <c r="A55" s="86" t="s">
        <v>152</v>
      </c>
      <c r="B55" s="26"/>
      <c r="C55" s="87" t="str">
        <f>IF(COUNTIF(Memberships!D:D, A55), "Yes", "No")</f>
        <v>Yes</v>
      </c>
      <c r="D55" s="88"/>
      <c r="E55" s="88"/>
      <c r="F55" s="88"/>
      <c r="G55" s="87" t="str">
        <f>IF(COUNTIF('Back number fundraiser'!$C$2:$C$104, A55), "Yes", "No")</f>
        <v>Yes</v>
      </c>
      <c r="H55" s="88"/>
      <c r="I55" s="88"/>
      <c r="J55" s="88"/>
      <c r="K55" s="88"/>
      <c r="L55" s="88"/>
      <c r="M55" s="87"/>
    </row>
    <row r="56" ht="15.75" hidden="1" customHeight="1">
      <c r="A56" s="86" t="s">
        <v>224</v>
      </c>
      <c r="C56" s="87" t="s">
        <v>245</v>
      </c>
      <c r="G56" s="87" t="str">
        <f>IF(COUNTIF('Back number fundraiser'!$C$2:$C$104, A56), "Yes", "No")</f>
        <v>Yes</v>
      </c>
    </row>
    <row r="57" ht="15.75" customHeight="1">
      <c r="A57" s="86" t="s">
        <v>217</v>
      </c>
      <c r="B57" s="26"/>
      <c r="C57" s="87" t="str">
        <f>IF(COUNTIF(Memberships!D:D, A57), "Yes", "No")</f>
        <v>Yes</v>
      </c>
      <c r="D57" s="88"/>
      <c r="E57" s="88"/>
      <c r="F57" s="88"/>
      <c r="G57" s="87" t="str">
        <f>IF(COUNTIF('Back number fundraiser'!$C$2:$C$104, A57), "Yes", "No")</f>
        <v>Yes</v>
      </c>
      <c r="H57" s="88"/>
      <c r="I57" s="88"/>
      <c r="J57" s="88"/>
      <c r="K57" s="88"/>
      <c r="L57" s="88"/>
      <c r="M57" s="87"/>
    </row>
    <row r="58" ht="15.75" hidden="1" customHeight="1">
      <c r="A58" s="86" t="s">
        <v>10</v>
      </c>
      <c r="C58" s="87" t="str">
        <f>IF(COUNTIF(Memberships!D:D, A58), "Yes", "No")</f>
        <v>Yes</v>
      </c>
      <c r="G58" s="87" t="str">
        <f>IF(COUNTIF('Back number fundraiser'!$C$2:$C$104, A58), "Yes", "No")</f>
        <v>No</v>
      </c>
    </row>
    <row r="59" ht="15.75" customHeight="1">
      <c r="A59" s="86" t="s">
        <v>177</v>
      </c>
      <c r="B59" s="26"/>
      <c r="C59" s="87" t="str">
        <f>IF(COUNTIF(Memberships!D:D, A59), "Yes", "No")</f>
        <v>Yes</v>
      </c>
      <c r="D59" s="88"/>
      <c r="E59" s="88"/>
      <c r="F59" s="88"/>
      <c r="G59" s="87" t="str">
        <f>IF(COUNTIF('Back number fundraiser'!$C$2:$C$104, A59), "Yes", "No")</f>
        <v>Yes</v>
      </c>
      <c r="H59" s="88"/>
      <c r="I59" s="88"/>
      <c r="J59" s="88"/>
      <c r="K59" s="88"/>
      <c r="L59" s="88"/>
      <c r="M59" s="87"/>
    </row>
    <row r="60" ht="15.75" hidden="1" customHeight="1">
      <c r="A60" s="86" t="s">
        <v>11</v>
      </c>
      <c r="C60" s="87" t="str">
        <f>IF(COUNTIF(Memberships!D:D, A60), "Yes", "No")</f>
        <v>Yes</v>
      </c>
      <c r="G60" s="87" t="str">
        <f>IF(COUNTIF('Back number fundraiser'!$C$2:$C$104, A60), "Yes", "No")</f>
        <v>No</v>
      </c>
    </row>
    <row r="61" ht="15.75" hidden="1" customHeight="1">
      <c r="A61" s="86" t="s">
        <v>147</v>
      </c>
      <c r="B61" s="6"/>
      <c r="C61" s="87" t="str">
        <f>IF(COUNTIF(Memberships!D:D, A61), "Yes", "No")</f>
        <v>Yes</v>
      </c>
      <c r="D61" s="88"/>
      <c r="E61" s="88"/>
      <c r="F61" s="88"/>
      <c r="G61" s="87" t="str">
        <f>IF(COUNTIF('Back number fundraiser'!$C$2:$C$104, A61), "Yes", "No")</f>
        <v>No</v>
      </c>
      <c r="H61" s="88"/>
      <c r="I61" s="88"/>
      <c r="J61" s="88"/>
      <c r="K61" s="88"/>
      <c r="L61" s="88"/>
      <c r="M61" s="88"/>
    </row>
    <row r="62" ht="15.75" customHeight="1">
      <c r="A62" s="86" t="s">
        <v>158</v>
      </c>
      <c r="C62" s="87" t="s">
        <v>248</v>
      </c>
      <c r="G62" s="87" t="str">
        <f>IF(COUNTIF('Back number fundraiser'!$C$2:$C$104, A62), "Yes", "No")</f>
        <v>Yes</v>
      </c>
    </row>
    <row r="63" ht="15.75" customHeight="1">
      <c r="A63" s="86" t="s">
        <v>135</v>
      </c>
      <c r="B63" s="6"/>
      <c r="C63" s="87" t="str">
        <f>IF(COUNTIF(Memberships!D:D, A63), "Yes", "No")</f>
        <v>Yes</v>
      </c>
      <c r="D63" s="88"/>
      <c r="E63" s="88"/>
      <c r="F63" s="88"/>
      <c r="G63" s="87" t="str">
        <f>IF(COUNTIF('Back number fundraiser'!$C$2:$C$104, A63), "Yes", "No")</f>
        <v>Yes</v>
      </c>
      <c r="H63" s="88"/>
      <c r="I63" s="88"/>
      <c r="J63" s="88"/>
      <c r="K63" s="88"/>
      <c r="L63" s="88"/>
      <c r="M63" s="88"/>
    </row>
    <row r="64" ht="15.75" customHeight="1">
      <c r="A64" s="86" t="s">
        <v>159</v>
      </c>
      <c r="C64" s="87" t="s">
        <v>248</v>
      </c>
      <c r="G64" s="87" t="str">
        <f>IF(COUNTIF('Back number fundraiser'!$C$2:$C$104, A64), "Yes", "No")</f>
        <v>Yes</v>
      </c>
    </row>
    <row r="65" ht="15.75" customHeight="1">
      <c r="A65" s="86" t="s">
        <v>12</v>
      </c>
      <c r="C65" s="87" t="str">
        <f>IF(COUNTIF(Memberships!D:D, A65), "Yes", "No")</f>
        <v>Yes</v>
      </c>
      <c r="G65" s="87" t="str">
        <f>IF(COUNTIF('Back number fundraiser'!$C$2:$C$104, A65), "Yes", "No")</f>
        <v>Yes</v>
      </c>
    </row>
    <row r="66" ht="15.75" customHeight="1">
      <c r="A66" s="86" t="s">
        <v>146</v>
      </c>
      <c r="B66" s="6"/>
      <c r="C66" s="87" t="str">
        <f>IF(COUNTIF(Memberships!D:D, A66), "Yes", "No")</f>
        <v>Yes</v>
      </c>
      <c r="D66" s="88"/>
      <c r="E66" s="88"/>
      <c r="F66" s="88"/>
      <c r="G66" s="87" t="str">
        <f>IF(COUNTIF('Back number fundraiser'!$C$2:$C$104, A66), "Yes", "No")</f>
        <v>Yes</v>
      </c>
      <c r="H66" s="88"/>
      <c r="I66" s="88"/>
      <c r="J66" s="88"/>
      <c r="K66" s="88"/>
      <c r="L66" s="88"/>
      <c r="M66" s="88"/>
    </row>
    <row r="67" ht="15.75" customHeight="1">
      <c r="A67" s="86" t="s">
        <v>13</v>
      </c>
      <c r="C67" s="87" t="str">
        <f>IF(COUNTIF(Memberships!D:D, A67), "Yes", "No")</f>
        <v>Yes</v>
      </c>
      <c r="G67" s="87" t="str">
        <f>IF(COUNTIF('Back number fundraiser'!$C$2:$C$104, A67), "Yes", "No")</f>
        <v>Yes</v>
      </c>
    </row>
    <row r="68" ht="15.75" hidden="1" customHeight="1">
      <c r="A68" s="86" t="s">
        <v>153</v>
      </c>
      <c r="B68" s="6"/>
      <c r="C68" s="87" t="str">
        <f>IF(COUNTIF(Memberships!D:D, A68), "Yes", "No")</f>
        <v>Yes</v>
      </c>
      <c r="D68" s="87"/>
      <c r="E68" s="87"/>
      <c r="F68" s="87"/>
      <c r="G68" s="87" t="str">
        <f>IF(COUNTIF('Back number fundraiser'!$C$2:$C$104, A68), "Yes", "No")</f>
        <v>No</v>
      </c>
      <c r="H68" s="87"/>
      <c r="I68" s="87"/>
      <c r="J68" s="88"/>
      <c r="K68" s="88"/>
      <c r="L68" s="88"/>
      <c r="M68" s="87"/>
    </row>
    <row r="69" ht="15.75" customHeight="1">
      <c r="A69" s="86" t="s">
        <v>107</v>
      </c>
      <c r="C69" s="87" t="str">
        <f>IF(COUNTIF(Memberships!D:D, A69), "Yes", "No")</f>
        <v>Yes</v>
      </c>
      <c r="G69" s="87" t="str">
        <f>IF(COUNTIF('Back number fundraiser'!$C$2:$C$104, A69), "Yes", "No")</f>
        <v>Yes</v>
      </c>
    </row>
    <row r="70" ht="15.75" customHeight="1">
      <c r="A70" s="86" t="s">
        <v>169</v>
      </c>
      <c r="B70" s="6"/>
      <c r="C70" s="87" t="str">
        <f>IF(COUNTIF(Memberships!D:D, A70), "Yes", "No")</f>
        <v>Yes</v>
      </c>
      <c r="D70" s="87"/>
      <c r="E70" s="87"/>
      <c r="F70" s="87"/>
      <c r="G70" s="87" t="str">
        <f>IF(COUNTIF('Back number fundraiser'!$C$2:$C$104, A70), "Yes", "No")</f>
        <v>Yes</v>
      </c>
      <c r="H70" s="87"/>
      <c r="I70" s="87"/>
      <c r="J70" s="88"/>
      <c r="K70" s="88"/>
      <c r="L70" s="88"/>
      <c r="M70" s="87"/>
    </row>
    <row r="71" ht="15.75" customHeight="1">
      <c r="A71" s="86" t="s">
        <v>121</v>
      </c>
      <c r="B71" s="6"/>
      <c r="C71" s="87" t="str">
        <f>IF(COUNTIF(Memberships!D:D, A71), "Yes", "No")</f>
        <v>Yes</v>
      </c>
      <c r="D71" s="87"/>
      <c r="E71" s="87"/>
      <c r="F71" s="87"/>
      <c r="G71" s="87" t="str">
        <f>IF(COUNTIF('Back number fundraiser'!$C$2:$C$104, A71), "Yes", "No")</f>
        <v>Yes</v>
      </c>
      <c r="H71" s="87"/>
      <c r="I71" s="88"/>
      <c r="J71" s="88"/>
      <c r="K71" s="88"/>
      <c r="L71" s="88"/>
      <c r="M71" s="87"/>
    </row>
    <row r="72" ht="15.75" hidden="1" customHeight="1">
      <c r="A72" s="86" t="s">
        <v>251</v>
      </c>
      <c r="C72" s="87" t="str">
        <f>IF(COUNTIF(Memberships!D:D, A72), "Yes", "No")</f>
        <v>Yes</v>
      </c>
      <c r="G72" s="87" t="str">
        <f>IF(COUNTIF('Back number fundraiser'!$C$2:$C$104, A72), "Yes", "No")</f>
        <v>No</v>
      </c>
    </row>
    <row r="73" ht="15.75" hidden="1" customHeight="1">
      <c r="A73" s="86" t="s">
        <v>110</v>
      </c>
      <c r="B73" s="6"/>
      <c r="C73" s="87" t="str">
        <f>IF(COUNTIF(Memberships!D:D, A73), "Yes", "No")</f>
        <v>Yes</v>
      </c>
      <c r="D73" s="88"/>
      <c r="E73" s="88"/>
      <c r="F73" s="88"/>
      <c r="G73" s="87" t="str">
        <f>IF(COUNTIF('Back number fundraiser'!$C$2:$C$104, A73), "Yes", "No")</f>
        <v>No</v>
      </c>
      <c r="H73" s="88"/>
      <c r="I73" s="88"/>
      <c r="J73" s="87"/>
      <c r="K73" s="88"/>
      <c r="L73" s="88"/>
      <c r="M73" s="87"/>
    </row>
    <row r="74" ht="15.75" customHeight="1">
      <c r="A74" s="86" t="s">
        <v>75</v>
      </c>
      <c r="B74" s="6"/>
      <c r="C74" s="87" t="str">
        <f>IF(COUNTIF(Memberships!D:D, A74), "Yes", "No")</f>
        <v>Yes</v>
      </c>
      <c r="D74" s="88"/>
      <c r="E74" s="87"/>
      <c r="F74" s="87"/>
      <c r="G74" s="87" t="str">
        <f>IF(COUNTIF('Back number fundraiser'!$C$2:$C$104, A74), "Yes", "No")</f>
        <v>Yes</v>
      </c>
      <c r="H74" s="88"/>
      <c r="I74" s="88"/>
      <c r="J74" s="87"/>
      <c r="K74" s="88"/>
      <c r="L74" s="88"/>
      <c r="M74" s="87"/>
    </row>
    <row r="75" ht="15.75" customHeight="1">
      <c r="A75" s="86" t="s">
        <v>76</v>
      </c>
      <c r="B75" s="6"/>
      <c r="C75" s="87" t="str">
        <f>IF(COUNTIF(Memberships!D:D, A75), "Yes", "No")</f>
        <v>Yes</v>
      </c>
      <c r="D75" s="88"/>
      <c r="E75" s="88"/>
      <c r="F75" s="88"/>
      <c r="G75" s="87" t="str">
        <f>IF(COUNTIF('Back number fundraiser'!$C$2:$C$104, A75), "Yes", "No")</f>
        <v>Yes</v>
      </c>
      <c r="H75" s="88"/>
      <c r="I75" s="88"/>
      <c r="J75" s="88"/>
      <c r="K75" s="88"/>
      <c r="L75" s="88"/>
      <c r="M75" s="88"/>
    </row>
    <row r="76" ht="15.75" customHeight="1">
      <c r="A76" s="86" t="s">
        <v>72</v>
      </c>
      <c r="B76" s="26"/>
      <c r="C76" s="87" t="str">
        <f>IF(COUNTIF(Memberships!D:D, A76), "Yes", "No")</f>
        <v>Yes</v>
      </c>
      <c r="D76" s="88"/>
      <c r="E76" s="88"/>
      <c r="F76" s="87"/>
      <c r="G76" s="87" t="str">
        <f>IF(COUNTIF('Back number fundraiser'!$C$2:$C$104, A76), "Yes", "No")</f>
        <v>Yes</v>
      </c>
      <c r="H76" s="88"/>
      <c r="I76" s="88"/>
      <c r="J76" s="88"/>
      <c r="K76" s="88"/>
      <c r="L76" s="88"/>
      <c r="M76" s="87"/>
    </row>
    <row r="77" ht="15.75" customHeight="1">
      <c r="A77" s="86" t="s">
        <v>225</v>
      </c>
      <c r="C77" s="87" t="s">
        <v>248</v>
      </c>
      <c r="G77" s="87" t="str">
        <f>IF(COUNTIF('Back number fundraiser'!$C$2:$C$104, A77), "Yes", "No")</f>
        <v>Yes</v>
      </c>
    </row>
    <row r="78" ht="15.75" customHeight="1">
      <c r="A78" s="86" t="s">
        <v>226</v>
      </c>
      <c r="C78" s="87" t="s">
        <v>248</v>
      </c>
      <c r="G78" s="87" t="str">
        <f>IF(COUNTIF('Back number fundraiser'!$C$2:$C$104, A78), "Yes", "No")</f>
        <v>Yes</v>
      </c>
    </row>
    <row r="79" ht="15.75" customHeight="1">
      <c r="A79" s="86" t="s">
        <v>84</v>
      </c>
      <c r="C79" s="87" t="str">
        <f>IF(COUNTIF(Memberships!D:D, A79), "Yes", "No")</f>
        <v>Yes</v>
      </c>
      <c r="G79" s="87" t="str">
        <f>IF(COUNTIF('Back number fundraiser'!$C$2:$C$104, A79), "Yes", "No")</f>
        <v>Yes</v>
      </c>
    </row>
    <row r="80" ht="15.75" hidden="1" customHeight="1">
      <c r="A80" s="86" t="s">
        <v>61</v>
      </c>
      <c r="C80" s="87" t="str">
        <f>IF(COUNTIF(Memberships!D:D, A80), "Yes", "No")</f>
        <v>Yes</v>
      </c>
      <c r="G80" s="87" t="str">
        <f>IF(COUNTIF('Back number fundraiser'!$C$2:$C$104, A80), "Yes", "No")</f>
        <v>No</v>
      </c>
    </row>
    <row r="81" ht="15.75" customHeight="1">
      <c r="A81" s="86" t="s">
        <v>123</v>
      </c>
      <c r="C81" s="87" t="str">
        <f>IF(COUNTIF(Memberships!D:D, A81), "Yes", "No")</f>
        <v>Yes</v>
      </c>
      <c r="G81" s="87" t="str">
        <f>IF(COUNTIF('Back number fundraiser'!$C$2:$C$104, A81), "Yes", "No")</f>
        <v>Yes</v>
      </c>
    </row>
    <row r="82" ht="15.75" hidden="1" customHeight="1">
      <c r="A82" s="86" t="s">
        <v>185</v>
      </c>
      <c r="B82" s="26"/>
      <c r="C82" s="87" t="str">
        <f>IF(COUNTIF(Memberships!D:D, A82), "Yes", "No")</f>
        <v>No</v>
      </c>
      <c r="D82" s="88"/>
      <c r="E82" s="88"/>
      <c r="F82" s="88"/>
      <c r="G82" s="87" t="str">
        <f>IF(COUNTIF('Back number fundraiser'!$C$2:$C$104, A82), "Yes", "No")</f>
        <v>No</v>
      </c>
      <c r="H82" s="88"/>
      <c r="I82" s="88"/>
      <c r="J82" s="88"/>
      <c r="K82" s="88"/>
      <c r="L82" s="88"/>
      <c r="M82" s="87"/>
    </row>
    <row r="83" ht="15.75" customHeight="1">
      <c r="A83" s="86" t="s">
        <v>23</v>
      </c>
      <c r="C83" s="87" t="str">
        <f>IF(COUNTIF(Memberships!D:D, A83), "Yes", "No")</f>
        <v>Yes</v>
      </c>
      <c r="G83" s="87" t="str">
        <f>IF(COUNTIF('Back number fundraiser'!$C$2:$C$104, A83), "Yes", "No")</f>
        <v>Yes</v>
      </c>
    </row>
    <row r="84" ht="15.75" customHeight="1">
      <c r="A84" s="86" t="s">
        <v>155</v>
      </c>
      <c r="C84" s="87" t="str">
        <f>IF(COUNTIF(Memberships!D:D, A84), "Yes", "No")</f>
        <v>Yes</v>
      </c>
      <c r="G84" s="87" t="str">
        <f>IF(COUNTIF('Back number fundraiser'!$C$2:$C$104, A84), "Yes", "No")</f>
        <v>Yes</v>
      </c>
    </row>
    <row r="85" ht="15.75" customHeight="1">
      <c r="A85" s="86" t="s">
        <v>141</v>
      </c>
      <c r="B85" s="26"/>
      <c r="C85" s="49" t="s">
        <v>248</v>
      </c>
      <c r="D85" s="88"/>
      <c r="E85" s="88"/>
      <c r="F85" s="88"/>
      <c r="G85" s="87" t="str">
        <f>IF(COUNTIF('Back number fundraiser'!$C$2:$C$104, A85), "Yes", "No")</f>
        <v>Yes</v>
      </c>
      <c r="H85" s="88"/>
      <c r="I85" s="88"/>
      <c r="J85" s="88"/>
      <c r="K85" s="88"/>
      <c r="L85" s="88"/>
      <c r="M85" s="87"/>
    </row>
    <row r="86" ht="15.75" hidden="1" customHeight="1">
      <c r="A86" s="86" t="s">
        <v>252</v>
      </c>
      <c r="C86" s="87" t="str">
        <f>IF(COUNTIF(Memberships!D:D, A86), "Yes", "No")</f>
        <v>Yes</v>
      </c>
      <c r="G86" s="87" t="str">
        <f>IF(COUNTIF('Back number fundraiser'!$C$2:$C$104, A86), "Yes", "No")</f>
        <v>No</v>
      </c>
    </row>
    <row r="87" ht="15.75" hidden="1" customHeight="1">
      <c r="A87" s="86" t="s">
        <v>62</v>
      </c>
      <c r="C87" s="87" t="str">
        <f>IF(COUNTIF(Memberships!D:D, A87), "Yes", "No")</f>
        <v>Yes</v>
      </c>
      <c r="G87" s="87" t="str">
        <f>IF(COUNTIF('Back number fundraiser'!$C$2:$C$104, A87), "Yes", "No")</f>
        <v>No</v>
      </c>
    </row>
    <row r="88" ht="15.75" customHeight="1">
      <c r="A88" s="86" t="s">
        <v>78</v>
      </c>
      <c r="B88" s="26"/>
      <c r="C88" s="87" t="str">
        <f>IF(COUNTIF(Memberships!D:D, A88), "Yes", "No")</f>
        <v>Yes</v>
      </c>
      <c r="D88" s="88"/>
      <c r="E88" s="88"/>
      <c r="F88" s="88"/>
      <c r="G88" s="87" t="str">
        <f>IF(COUNTIF('Back number fundraiser'!$C$2:$C$104, A88), "Yes", "No")</f>
        <v>Yes</v>
      </c>
      <c r="H88" s="88"/>
      <c r="I88" s="88"/>
      <c r="J88" s="88"/>
      <c r="K88" s="88"/>
      <c r="L88" s="88"/>
      <c r="M88" s="87"/>
    </row>
    <row r="89" ht="15.75" hidden="1" customHeight="1">
      <c r="A89" s="86" t="s">
        <v>195</v>
      </c>
      <c r="C89" s="87" t="str">
        <f>IF(COUNTIF(Memberships!D:D, A89), "Yes", "No")</f>
        <v>Yes</v>
      </c>
      <c r="G89" s="87" t="str">
        <f>IF(COUNTIF('Back number fundraiser'!$C$2:$C$104, A89), "Yes", "No")</f>
        <v>No</v>
      </c>
    </row>
    <row r="90" ht="15.75" hidden="1" customHeight="1">
      <c r="A90" s="86" t="s">
        <v>253</v>
      </c>
      <c r="C90" s="87" t="str">
        <f>IF(COUNTIF(Memberships!D:D, A90), "Yes", "No")</f>
        <v>Yes</v>
      </c>
      <c r="G90" s="87" t="str">
        <f>IF(COUNTIF('Back number fundraiser'!$C$2:$C$104, A90), "Yes", "No")</f>
        <v>No</v>
      </c>
    </row>
    <row r="91" ht="15.75" customHeight="1">
      <c r="A91" s="86" t="s">
        <v>38</v>
      </c>
      <c r="C91" s="87" t="str">
        <f>IF(COUNTIF(Memberships!D:D, A91), "Yes", "No")</f>
        <v>Yes</v>
      </c>
      <c r="G91" s="87" t="str">
        <f>IF(COUNTIF('Back number fundraiser'!$C$2:$C$104, A91), "Yes", "No")</f>
        <v>Yes</v>
      </c>
    </row>
    <row r="92" ht="15.75" customHeight="1">
      <c r="A92" s="86" t="s">
        <v>221</v>
      </c>
      <c r="B92" s="6"/>
      <c r="C92" s="87" t="str">
        <f>IF(COUNTIF(Memberships!D:D, A92), "Yes", "No")</f>
        <v>Yes</v>
      </c>
      <c r="D92" s="88"/>
      <c r="E92" s="88"/>
      <c r="F92" s="88"/>
      <c r="G92" s="87" t="str">
        <f>IF(COUNTIF('Back number fundraiser'!$C$2:$C$104, A92), "Yes", "No")</f>
        <v>Yes</v>
      </c>
      <c r="H92" s="88"/>
      <c r="I92" s="88"/>
      <c r="J92" s="88"/>
      <c r="K92" s="88"/>
      <c r="L92" s="88"/>
      <c r="M92" s="88"/>
    </row>
    <row r="93" ht="15.75" hidden="1" customHeight="1">
      <c r="A93" s="86" t="s">
        <v>125</v>
      </c>
      <c r="B93" s="6"/>
      <c r="C93" s="87" t="str">
        <f>IF(COUNTIF(Memberships!D:D, A93), "Yes", "No")</f>
        <v>Yes</v>
      </c>
      <c r="D93" s="88"/>
      <c r="E93" s="88"/>
      <c r="F93" s="88"/>
      <c r="G93" s="87" t="str">
        <f>IF(COUNTIF('Back number fundraiser'!$C$2:$C$104, A93), "Yes", "No")</f>
        <v>No</v>
      </c>
      <c r="H93" s="88"/>
      <c r="I93" s="88"/>
      <c r="J93" s="88"/>
      <c r="K93" s="88"/>
      <c r="L93" s="88"/>
      <c r="M93" s="88"/>
    </row>
    <row r="94" ht="15.75" customHeight="1">
      <c r="A94" s="86" t="s">
        <v>52</v>
      </c>
      <c r="C94" s="87" t="str">
        <f>IF(COUNTIF(Memberships!D:D, A94), "Yes", "No")</f>
        <v>Yes</v>
      </c>
      <c r="G94" s="87" t="str">
        <f>IF(COUNTIF('Back number fundraiser'!$C$2:$C$104, A94), "Yes", "No")</f>
        <v>Yes</v>
      </c>
    </row>
    <row r="95" ht="15.75" hidden="1" customHeight="1">
      <c r="A95" s="86" t="s">
        <v>111</v>
      </c>
      <c r="B95" s="26"/>
      <c r="C95" s="87" t="str">
        <f>IF(COUNTIF(Memberships!D:D, A95), "Yes", "No")</f>
        <v>No</v>
      </c>
      <c r="D95" s="87"/>
      <c r="E95" s="87"/>
      <c r="F95" s="87"/>
      <c r="G95" s="87" t="str">
        <f>IF(COUNTIF('Back number fundraiser'!$C$2:$C$104, A95), "Yes", "No")</f>
        <v>No</v>
      </c>
      <c r="H95" s="87"/>
      <c r="I95" s="87"/>
      <c r="J95" s="88"/>
      <c r="K95" s="88"/>
      <c r="L95" s="88"/>
      <c r="M95" s="87"/>
    </row>
    <row r="96" ht="15.75" customHeight="1">
      <c r="A96" s="86" t="s">
        <v>122</v>
      </c>
      <c r="C96" s="87" t="str">
        <f>IF(COUNTIF(Memberships!D:D, A96), "Yes", "No")</f>
        <v>Yes</v>
      </c>
      <c r="G96" s="87" t="str">
        <f>IF(COUNTIF('Back number fundraiser'!$C$2:$C$104, A96), "Yes", "No")</f>
        <v>Yes</v>
      </c>
    </row>
    <row r="97" ht="15.75" hidden="1" customHeight="1">
      <c r="A97" s="86" t="s">
        <v>254</v>
      </c>
      <c r="C97" s="87" t="str">
        <f>IF(COUNTIF(Memberships!D:D, A97), "Yes", "No")</f>
        <v>Yes</v>
      </c>
      <c r="G97" s="87" t="str">
        <f>IF(COUNTIF('Back number fundraiser'!$C$2:$C$104, A97), "Yes", "No")</f>
        <v>No</v>
      </c>
    </row>
    <row r="98" ht="15.75" customHeight="1">
      <c r="A98" s="86" t="s">
        <v>174</v>
      </c>
      <c r="C98" s="87" t="str">
        <f>IF(COUNTIF(Memberships!D:D, A98), "Yes", "No")</f>
        <v>Yes</v>
      </c>
      <c r="G98" s="87" t="str">
        <f>IF(COUNTIF('Back number fundraiser'!$C$2:$C$104, A98), "Yes", "No")</f>
        <v>Yes</v>
      </c>
    </row>
    <row r="99" ht="15.75" hidden="1" customHeight="1">
      <c r="A99" s="86" t="s">
        <v>179</v>
      </c>
      <c r="B99" s="26"/>
      <c r="C99" s="87" t="str">
        <f>IF(COUNTIF(Memberships!D:D, A99), "Yes", "No")</f>
        <v>Yes</v>
      </c>
      <c r="D99" s="87"/>
      <c r="E99" s="87"/>
      <c r="F99" s="87"/>
      <c r="G99" s="87" t="str">
        <f>IF(COUNTIF('Back number fundraiser'!$C$2:$C$104, A99), "Yes", "No")</f>
        <v>No</v>
      </c>
      <c r="H99" s="88"/>
      <c r="I99" s="87"/>
      <c r="J99" s="87"/>
      <c r="K99" s="88"/>
      <c r="L99" s="88"/>
      <c r="M99" s="87"/>
    </row>
    <row r="100" ht="15.75" customHeight="1">
      <c r="A100" s="86" t="s">
        <v>83</v>
      </c>
      <c r="C100" s="87" t="str">
        <f>IF(COUNTIF(Memberships!D:D, A100), "Yes", "No")</f>
        <v>Yes</v>
      </c>
      <c r="G100" s="87" t="str">
        <f>IF(COUNTIF('Back number fundraiser'!$C$2:$C$104, A100), "Yes", "No")</f>
        <v>Yes</v>
      </c>
    </row>
    <row r="101" ht="15.75" hidden="1" customHeight="1">
      <c r="A101" s="86" t="s">
        <v>138</v>
      </c>
      <c r="B101" s="26"/>
      <c r="C101" s="87" t="str">
        <f>IF(COUNTIF(Memberships!D:D, A101), "Yes", "No")</f>
        <v>Yes</v>
      </c>
      <c r="D101" s="87"/>
      <c r="E101" s="87"/>
      <c r="F101" s="87"/>
      <c r="G101" s="87" t="str">
        <f>IF(COUNTIF('Back number fundraiser'!$C$2:$C$104, A101), "Yes", "No")</f>
        <v>No</v>
      </c>
      <c r="H101" s="88"/>
      <c r="I101" s="87"/>
      <c r="J101" s="87"/>
      <c r="K101" s="88"/>
      <c r="L101" s="88"/>
      <c r="M101" s="87"/>
    </row>
    <row r="102" ht="15.75" hidden="1" customHeight="1">
      <c r="A102" s="86" t="s">
        <v>223</v>
      </c>
      <c r="C102" s="87" t="str">
        <f>IF(COUNTIF(Memberships!D:D, A102), "Yes", "No")</f>
        <v>No</v>
      </c>
      <c r="G102" s="87" t="str">
        <f>IF(COUNTIF('Back number fundraiser'!$C$2:$C$104, A102), "Yes", "No")</f>
        <v>No</v>
      </c>
    </row>
    <row r="103" ht="15.75" hidden="1" customHeight="1">
      <c r="A103" s="86" t="s">
        <v>255</v>
      </c>
      <c r="C103" s="87" t="str">
        <f>IF(COUNTIF(Memberships!D:D, A103), "Yes", "No")</f>
        <v>Yes</v>
      </c>
      <c r="G103" s="87" t="str">
        <f>IF(COUNTIF('Back number fundraiser'!$C$2:$C$104, A103), "Yes", "No")</f>
        <v>No</v>
      </c>
    </row>
    <row r="104" ht="15.75" customHeight="1">
      <c r="A104" s="86" t="s">
        <v>14</v>
      </c>
      <c r="C104" s="87" t="str">
        <f>IF(COUNTIF(Memberships!D:D, A104), "Yes", "No")</f>
        <v>Yes</v>
      </c>
      <c r="G104" s="87" t="str">
        <f>IF(COUNTIF('Back number fundraiser'!$C$2:$C$104, A104), "Yes", "No")</f>
        <v>Yes</v>
      </c>
    </row>
    <row r="105" ht="15.75" customHeight="1">
      <c r="A105" s="86" t="s">
        <v>118</v>
      </c>
      <c r="B105" s="26"/>
      <c r="C105" s="87" t="str">
        <f>IF(COUNTIF(Memberships!D:D, A105), "Yes", "No")</f>
        <v>Yes</v>
      </c>
      <c r="D105" s="88"/>
      <c r="E105" s="87"/>
      <c r="F105" s="87"/>
      <c r="G105" s="87" t="str">
        <f>IF(COUNTIF('Back number fundraiser'!$C$2:$C$104, A105), "Yes", "No")</f>
        <v>Yes</v>
      </c>
      <c r="H105" s="87"/>
      <c r="I105" s="87"/>
      <c r="J105" s="88"/>
      <c r="K105" s="88"/>
      <c r="L105" s="88"/>
      <c r="M105" s="87"/>
    </row>
    <row r="106" ht="15.75" customHeight="1">
      <c r="A106" s="86" t="s">
        <v>156</v>
      </c>
      <c r="B106" s="6"/>
      <c r="C106" s="87" t="str">
        <f>IF(COUNTIF(Memberships!D:D, A106), "Yes", "No")</f>
        <v>Yes</v>
      </c>
      <c r="D106" s="87"/>
      <c r="E106" s="87"/>
      <c r="F106" s="87"/>
      <c r="G106" s="87" t="str">
        <f>IF(COUNTIF('Back number fundraiser'!$C$2:$C$104, A106), "Yes", "No")</f>
        <v>Yes</v>
      </c>
      <c r="H106" s="87"/>
      <c r="I106" s="87"/>
      <c r="J106" s="88"/>
      <c r="K106" s="88"/>
      <c r="L106" s="88"/>
      <c r="M106" s="87"/>
    </row>
    <row r="107" ht="15.75" customHeight="1">
      <c r="A107" s="86" t="s">
        <v>100</v>
      </c>
      <c r="B107" s="6"/>
      <c r="C107" s="87" t="str">
        <f>IF(COUNTIF(Memberships!D:D, A107), "Yes", "No")</f>
        <v>Yes</v>
      </c>
      <c r="D107" s="87"/>
      <c r="E107" s="87"/>
      <c r="F107" s="87"/>
      <c r="G107" s="87" t="str">
        <f>IF(COUNTIF('Back number fundraiser'!$C$2:$C$104, A107), "Yes", "No")</f>
        <v>Yes</v>
      </c>
      <c r="H107" s="87"/>
      <c r="I107" s="87"/>
      <c r="J107" s="88"/>
      <c r="K107" s="88"/>
      <c r="L107" s="88"/>
      <c r="M107" s="87"/>
    </row>
    <row r="108" ht="15.75" hidden="1" customHeight="1">
      <c r="A108" s="86" t="s">
        <v>256</v>
      </c>
      <c r="C108" s="87" t="str">
        <f>IF(COUNTIF(Memberships!D:D, A108), "Yes", "No")</f>
        <v>No</v>
      </c>
      <c r="G108" s="87" t="str">
        <f>IF(COUNTIF('Back number fundraiser'!$C$2:$C$104, A108), "Yes", "No")</f>
        <v>No</v>
      </c>
    </row>
    <row r="109" ht="15.75" customHeight="1">
      <c r="A109" s="86" t="s">
        <v>218</v>
      </c>
      <c r="B109" s="6"/>
      <c r="C109" s="87" t="str">
        <f>IF(COUNTIF(Memberships!D:D, A109), "Yes", "No")</f>
        <v>Yes</v>
      </c>
      <c r="D109" s="88"/>
      <c r="E109" s="87"/>
      <c r="F109" s="87"/>
      <c r="G109" s="87" t="str">
        <f>IF(COUNTIF('Back number fundraiser'!$C$2:$C$104, A109), "Yes", "No")</f>
        <v>Yes</v>
      </c>
      <c r="H109" s="88"/>
      <c r="I109" s="88"/>
      <c r="J109" s="87"/>
      <c r="K109" s="88"/>
      <c r="L109" s="88"/>
      <c r="M109" s="87"/>
    </row>
    <row r="110" ht="15.75" customHeight="1">
      <c r="A110" s="86" t="s">
        <v>215</v>
      </c>
      <c r="B110" s="6"/>
      <c r="C110" s="87" t="str">
        <f>IF(COUNTIF(Memberships!D:D, A110), "Yes", "No")</f>
        <v>Yes</v>
      </c>
      <c r="D110" s="88"/>
      <c r="E110" s="87"/>
      <c r="F110" s="88"/>
      <c r="G110" s="87" t="str">
        <f>IF(COUNTIF('Back number fundraiser'!$C$2:$C$104, A110), "Yes", "No")</f>
        <v>Yes</v>
      </c>
      <c r="H110" s="88"/>
      <c r="I110" s="88"/>
      <c r="J110" s="87"/>
      <c r="K110" s="88"/>
      <c r="L110" s="88"/>
      <c r="M110" s="87"/>
    </row>
    <row r="111" ht="15.75" customHeight="1">
      <c r="A111" s="86" t="s">
        <v>77</v>
      </c>
      <c r="C111" s="87" t="str">
        <f>IF(COUNTIF(Memberships!D:D, A111), "Yes", "No")</f>
        <v>Yes</v>
      </c>
      <c r="G111" s="87" t="str">
        <f>IF(COUNTIF('Back number fundraiser'!$C$2:$C$104, A111), "Yes", "No")</f>
        <v>Yes</v>
      </c>
    </row>
    <row r="112" ht="15.75" customHeight="1">
      <c r="A112" s="86" t="s">
        <v>171</v>
      </c>
      <c r="B112" s="6"/>
      <c r="C112" s="87" t="str">
        <f>IF(COUNTIF(Memberships!D:D, A112), "Yes", "No")</f>
        <v>Yes</v>
      </c>
      <c r="D112" s="88"/>
      <c r="E112" s="88"/>
      <c r="F112" s="88"/>
      <c r="G112" s="87" t="str">
        <f>IF(COUNTIF('Back number fundraiser'!$C$2:$C$104, A112), "Yes", "No")</f>
        <v>Yes</v>
      </c>
      <c r="H112" s="88"/>
      <c r="I112" s="88"/>
      <c r="J112" s="88"/>
      <c r="K112" s="88"/>
      <c r="L112" s="88"/>
      <c r="M112" s="88"/>
    </row>
    <row r="113" ht="15.75" customHeight="1">
      <c r="A113" s="86" t="s">
        <v>220</v>
      </c>
      <c r="B113" s="26"/>
      <c r="C113" s="87" t="str">
        <f>IF(COUNTIF(Memberships!D:D, A113), "Yes", "No")</f>
        <v>Yes</v>
      </c>
      <c r="D113" s="87"/>
      <c r="E113" s="87"/>
      <c r="F113" s="88"/>
      <c r="G113" s="87" t="str">
        <f>IF(COUNTIF('Back number fundraiser'!$C$2:$C$104, A113), "Yes", "No")</f>
        <v>Yes</v>
      </c>
      <c r="H113" s="87"/>
      <c r="I113" s="87"/>
      <c r="J113" s="88"/>
      <c r="K113" s="88"/>
      <c r="L113" s="88"/>
      <c r="M113" s="87"/>
    </row>
    <row r="114" ht="15.75" customHeight="1">
      <c r="A114" s="86" t="s">
        <v>170</v>
      </c>
      <c r="C114" s="87" t="str">
        <f>IF(COUNTIF(Memberships!D:D, A114), "Yes", "No")</f>
        <v>Yes</v>
      </c>
      <c r="D114" s="90"/>
      <c r="E114" s="90"/>
      <c r="F114" s="90"/>
      <c r="G114" s="87" t="str">
        <f>IF(COUNTIF('Back number fundraiser'!$C$2:$C$104, A114), "Yes", "No")</f>
        <v>Yes</v>
      </c>
      <c r="H114" s="90"/>
      <c r="I114" s="90"/>
      <c r="J114" s="90"/>
      <c r="K114" s="90"/>
      <c r="L114" s="90"/>
      <c r="M114" s="90"/>
    </row>
    <row r="115" ht="15.75" hidden="1" customHeight="1">
      <c r="A115" s="86" t="s">
        <v>136</v>
      </c>
      <c r="C115" s="87" t="str">
        <f>IF(COUNTIF(Memberships!D:D, A115), "Yes", "No")</f>
        <v>Yes</v>
      </c>
      <c r="D115" s="90"/>
      <c r="E115" s="90"/>
      <c r="F115" s="90"/>
      <c r="G115" s="87" t="str">
        <f>IF(COUNTIF('Back number fundraiser'!$C$2:$C$104, A115), "Yes", "No")</f>
        <v>No</v>
      </c>
      <c r="H115" s="90"/>
      <c r="I115" s="90"/>
      <c r="J115" s="90"/>
      <c r="K115" s="90"/>
      <c r="L115" s="90"/>
      <c r="M115" s="90"/>
    </row>
    <row r="116" ht="15.75" customHeight="1">
      <c r="A116" s="86" t="s">
        <v>92</v>
      </c>
      <c r="C116" s="87" t="str">
        <f>IF(COUNTIF(Memberships!D:D, A116), "Yes", "No")</f>
        <v>Yes</v>
      </c>
      <c r="D116" s="90"/>
      <c r="E116" s="90"/>
      <c r="F116" s="90"/>
      <c r="G116" s="87" t="str">
        <f>IF(COUNTIF('Back number fundraiser'!$C$2:$C$104, A116), "Yes", "No")</f>
        <v>Yes</v>
      </c>
      <c r="H116" s="90"/>
      <c r="I116" s="90"/>
      <c r="J116" s="90"/>
      <c r="K116" s="90"/>
      <c r="L116" s="90"/>
      <c r="M116" s="90"/>
    </row>
    <row r="117" ht="15.75" customHeight="1">
      <c r="A117" s="86" t="s">
        <v>166</v>
      </c>
      <c r="C117" s="87" t="str">
        <f>IF(COUNTIF(Memberships!D:D, A117), "Yes", "No")</f>
        <v>Yes</v>
      </c>
      <c r="D117" s="90"/>
      <c r="E117" s="90"/>
      <c r="F117" s="90"/>
      <c r="G117" s="87" t="str">
        <f>IF(COUNTIF('Back number fundraiser'!$C$2:$C$104, A117), "Yes", "No")</f>
        <v>Yes</v>
      </c>
      <c r="H117" s="90"/>
      <c r="I117" s="90"/>
      <c r="J117" s="90"/>
      <c r="K117" s="90"/>
      <c r="L117" s="90"/>
      <c r="M117" s="90"/>
    </row>
    <row r="118" ht="15.75" hidden="1" customHeight="1">
      <c r="A118" s="86" t="s">
        <v>154</v>
      </c>
      <c r="C118" s="87" t="str">
        <f>IF(COUNTIF(Memberships!D:D, A118), "Yes", "No")</f>
        <v>Yes</v>
      </c>
      <c r="D118" s="90"/>
      <c r="E118" s="90"/>
      <c r="F118" s="90"/>
      <c r="G118" s="87" t="str">
        <f>IF(COUNTIF('Back number fundraiser'!$C$2:$C$104, A118), "Yes", "No")</f>
        <v>No</v>
      </c>
      <c r="H118" s="90"/>
      <c r="I118" s="90"/>
      <c r="J118" s="90"/>
      <c r="K118" s="90"/>
      <c r="L118" s="90"/>
      <c r="M118" s="90"/>
    </row>
    <row r="119" ht="15.75" customHeight="1">
      <c r="A119" s="86" t="s">
        <v>192</v>
      </c>
      <c r="C119" s="87" t="str">
        <f>IF(COUNTIF(Memberships!D:D, A119), "Yes", "No")</f>
        <v>Yes</v>
      </c>
      <c r="D119" s="90"/>
      <c r="E119" s="90"/>
      <c r="F119" s="90"/>
      <c r="G119" s="87" t="str">
        <f>IF(COUNTIF('Back number fundraiser'!$C$2:$C$104, A119), "Yes", "No")</f>
        <v>Yes</v>
      </c>
      <c r="H119" s="90"/>
      <c r="I119" s="90"/>
      <c r="J119" s="90"/>
      <c r="K119" s="90"/>
      <c r="L119" s="90"/>
      <c r="M119" s="90"/>
    </row>
    <row r="120" ht="15.75" customHeight="1">
      <c r="A120" s="86" t="s">
        <v>53</v>
      </c>
      <c r="C120" s="87" t="str">
        <f>IF(COUNTIF(Memberships!D:D, A120), "Yes", "No")</f>
        <v>Yes</v>
      </c>
      <c r="G120" s="87" t="str">
        <f>IF(COUNTIF('Back number fundraiser'!$C$2:$C$104, A120), "Yes", "No")</f>
        <v>Yes</v>
      </c>
    </row>
    <row r="121" ht="15.75" customHeight="1">
      <c r="A121" s="86" t="s">
        <v>71</v>
      </c>
      <c r="C121" s="87" t="str">
        <f>IF(COUNTIF(Memberships!D:D, A121), "Yes", "No")</f>
        <v>Yes</v>
      </c>
      <c r="D121" s="90"/>
      <c r="E121" s="90"/>
      <c r="F121" s="90"/>
      <c r="G121" s="87" t="str">
        <f>IF(COUNTIF('Back number fundraiser'!$C$2:$C$104, A121), "Yes", "No")</f>
        <v>Yes</v>
      </c>
      <c r="H121" s="90"/>
      <c r="I121" s="90"/>
      <c r="J121" s="90"/>
      <c r="K121" s="90"/>
      <c r="L121" s="90"/>
      <c r="M121" s="90"/>
    </row>
    <row r="122" ht="15.75" customHeight="1">
      <c r="A122" s="86" t="s">
        <v>79</v>
      </c>
      <c r="C122" s="87" t="str">
        <f>IF(COUNTIF(Memberships!D:D, A122), "Yes", "No")</f>
        <v>Yes</v>
      </c>
      <c r="D122" s="90"/>
      <c r="E122" s="90"/>
      <c r="F122" s="90"/>
      <c r="G122" s="87" t="str">
        <f>IF(COUNTIF('Back number fundraiser'!$C$2:$C$104, A122), "Yes", "No")</f>
        <v>Yes</v>
      </c>
      <c r="H122" s="90"/>
      <c r="I122" s="90"/>
      <c r="J122" s="90"/>
      <c r="K122" s="90"/>
      <c r="L122" s="90"/>
      <c r="M122" s="90"/>
    </row>
    <row r="123" ht="15.75" customHeight="1">
      <c r="A123" s="86" t="s">
        <v>15</v>
      </c>
      <c r="C123" s="87" t="str">
        <f>IF(COUNTIF(Memberships!D:D, A123), "Yes", "No")</f>
        <v>Yes</v>
      </c>
      <c r="G123" s="87" t="str">
        <f>IF(COUNTIF('Back number fundraiser'!$C$2:$C$104, A123), "Yes", "No")</f>
        <v>Yes</v>
      </c>
    </row>
    <row r="124" ht="15.75" customHeight="1">
      <c r="A124" s="86" t="s">
        <v>132</v>
      </c>
      <c r="C124" s="87" t="str">
        <f>IF(COUNTIF(Memberships!D:D, A124), "Yes", "No")</f>
        <v>Yes</v>
      </c>
      <c r="D124" s="90"/>
      <c r="E124" s="90"/>
      <c r="F124" s="90"/>
      <c r="G124" s="87" t="str">
        <f>IF(COUNTIF('Back number fundraiser'!$C$2:$C$104, A124), "Yes", "No")</f>
        <v>Yes</v>
      </c>
      <c r="H124" s="90"/>
      <c r="I124" s="90"/>
      <c r="J124" s="90"/>
      <c r="K124" s="90"/>
      <c r="L124" s="90"/>
      <c r="M124" s="90"/>
    </row>
    <row r="125" ht="15.75" customHeight="1">
      <c r="A125" s="86" t="s">
        <v>219</v>
      </c>
      <c r="C125" s="87" t="str">
        <f>IF(COUNTIF(Memberships!D:D, A125), "Yes", "No")</f>
        <v>Yes</v>
      </c>
      <c r="D125" s="90"/>
      <c r="E125" s="90"/>
      <c r="F125" s="90"/>
      <c r="G125" s="87" t="str">
        <f>IF(COUNTIF('Back number fundraiser'!$C$2:$C$104, A125), "Yes", "No")</f>
        <v>Yes</v>
      </c>
      <c r="H125" s="90"/>
      <c r="I125" s="90"/>
      <c r="J125" s="90"/>
      <c r="K125" s="90"/>
      <c r="L125" s="90"/>
      <c r="M125" s="90"/>
    </row>
    <row r="126" ht="15.75" hidden="1" customHeight="1">
      <c r="A126" s="86" t="s">
        <v>40</v>
      </c>
      <c r="C126" s="87" t="str">
        <f>IF(COUNTIF(Memberships!D:D, A126), "Yes", "No")</f>
        <v>Yes</v>
      </c>
      <c r="G126" s="87" t="str">
        <f>IF(COUNTIF('Back number fundraiser'!$C$2:$C$104, A126), "Yes", "No")</f>
        <v>No</v>
      </c>
    </row>
    <row r="127" ht="15.75" hidden="1" customHeight="1">
      <c r="A127" s="86" t="s">
        <v>112</v>
      </c>
      <c r="C127" s="87" t="str">
        <f>IF(COUNTIF(Memberships!D:D, A127), "Yes", "No")</f>
        <v>Yes</v>
      </c>
      <c r="D127" s="90"/>
      <c r="E127" s="90"/>
      <c r="F127" s="90"/>
      <c r="G127" s="87" t="str">
        <f>IF(COUNTIF('Back number fundraiser'!$C$2:$C$104, A127), "Yes", "No")</f>
        <v>No</v>
      </c>
      <c r="H127" s="90"/>
      <c r="I127" s="90"/>
      <c r="J127" s="90"/>
      <c r="K127" s="90"/>
      <c r="L127" s="90"/>
      <c r="M127" s="90"/>
    </row>
    <row r="128" ht="15.75" hidden="1" customHeight="1">
      <c r="A128" s="86" t="s">
        <v>227</v>
      </c>
      <c r="C128" s="87" t="str">
        <f>IF(COUNTIF(Memberships!D:D, A128), "Yes", "No")</f>
        <v>No</v>
      </c>
      <c r="G128" s="87" t="str">
        <f>IF(COUNTIF('Back number fundraiser'!$C$2:$C$104, A128), "Yes", "No")</f>
        <v>No</v>
      </c>
    </row>
    <row r="129" ht="15.75" customHeight="1">
      <c r="A129" s="86" t="s">
        <v>176</v>
      </c>
      <c r="C129" s="87" t="str">
        <f>IF(COUNTIF(Memberships!D:D, A129), "Yes", "No")</f>
        <v>Yes</v>
      </c>
      <c r="D129" s="90"/>
      <c r="E129" s="90"/>
      <c r="F129" s="90"/>
      <c r="G129" s="87" t="str">
        <f>IF(COUNTIF('Back number fundraiser'!$C$2:$C$104, A129), "Yes", "No")</f>
        <v>Yes</v>
      </c>
      <c r="H129" s="90"/>
      <c r="I129" s="90"/>
      <c r="J129" s="90"/>
      <c r="K129" s="90"/>
      <c r="L129" s="90"/>
      <c r="M129" s="90"/>
    </row>
    <row r="130" ht="15.75" hidden="1" customHeight="1">
      <c r="A130" s="86" t="s">
        <v>162</v>
      </c>
      <c r="C130" s="87" t="str">
        <f>IF(COUNTIF(Memberships!D:D, A130), "Yes", "No")</f>
        <v>No</v>
      </c>
      <c r="G130" s="87" t="str">
        <f>IF(COUNTIF('Back number fundraiser'!$C$2:$C$104, A130), "Yes", "No")</f>
        <v>No</v>
      </c>
    </row>
    <row r="131" ht="15.75" hidden="1" customHeight="1">
      <c r="A131" s="86" t="s">
        <v>228</v>
      </c>
      <c r="C131" s="87" t="str">
        <f>IF(COUNTIF(Memberships!D:D, A131), "Yes", "No")</f>
        <v>No</v>
      </c>
      <c r="G131" s="87" t="str">
        <f>IF(COUNTIF('Back number fundraiser'!$C$2:$C$104, A131), "Yes", "No")</f>
        <v>Yes</v>
      </c>
    </row>
    <row r="132" ht="15.75" hidden="1" customHeight="1">
      <c r="A132" s="86" t="s">
        <v>18</v>
      </c>
      <c r="C132" s="87" t="str">
        <f>IF(COUNTIF(Memberships!D:D, A132), "Yes", "No")</f>
        <v>Yes</v>
      </c>
      <c r="G132" s="87" t="str">
        <f>IF(COUNTIF('Back number fundraiser'!$C$2:$C$104, A132), "Yes", "No")</f>
        <v>No</v>
      </c>
    </row>
    <row r="133" ht="15.75" hidden="1" customHeight="1">
      <c r="A133" s="86" t="s">
        <v>59</v>
      </c>
      <c r="C133" s="87" t="str">
        <f>IF(COUNTIF(Memberships!D:D, A133), "Yes", "No")</f>
        <v>Yes</v>
      </c>
      <c r="G133" s="87" t="str">
        <f>IF(COUNTIF('Back number fundraiser'!$C$2:$C$104, A133), "Yes", "No")</f>
        <v>No</v>
      </c>
    </row>
    <row r="134" ht="15.75" hidden="1" customHeight="1">
      <c r="A134" s="86" t="s">
        <v>103</v>
      </c>
      <c r="C134" s="87" t="str">
        <f>IF(COUNTIF(Memberships!D:D, A134), "Yes", "No")</f>
        <v>Yes</v>
      </c>
      <c r="D134" s="90"/>
      <c r="E134" s="90"/>
      <c r="F134" s="90"/>
      <c r="G134" s="87" t="str">
        <f>IF(COUNTIF('Back number fundraiser'!$C$2:$C$104, A134), "Yes", "No")</f>
        <v>No</v>
      </c>
      <c r="H134" s="90"/>
      <c r="I134" s="90"/>
      <c r="J134" s="90"/>
      <c r="K134" s="90"/>
      <c r="L134" s="90"/>
      <c r="M134" s="90"/>
    </row>
    <row r="135" ht="15.75" hidden="1" customHeight="1">
      <c r="A135" s="86" t="s">
        <v>54</v>
      </c>
      <c r="C135" s="87" t="str">
        <f>IF(COUNTIF(Memberships!D:D, A135), "Yes", "No")</f>
        <v>Yes</v>
      </c>
      <c r="G135" s="87" t="str">
        <f>IF(COUNTIF('Back number fundraiser'!$C$2:$C$104, A135), "Yes", "No")</f>
        <v>No</v>
      </c>
    </row>
    <row r="136" ht="15.75" customHeight="1">
      <c r="A136" s="86" t="s">
        <v>120</v>
      </c>
      <c r="C136" s="87" t="str">
        <f>IF(COUNTIF(Memberships!D:D, A136), "Yes", "No")</f>
        <v>Yes</v>
      </c>
      <c r="G136" s="87" t="str">
        <f>IF(COUNTIF('Back number fundraiser'!$C$2:$C$104, A136), "Yes", "No")</f>
        <v>Yes</v>
      </c>
    </row>
    <row r="137" ht="15.75" customHeight="1">
      <c r="A137" s="86" t="s">
        <v>20</v>
      </c>
      <c r="C137" s="87" t="str">
        <f>IF(COUNTIF(Memberships!D:D, A137), "Yes", "No")</f>
        <v>Yes</v>
      </c>
      <c r="G137" s="87" t="str">
        <f>IF(COUNTIF('Back number fundraiser'!$C$2:$C$104, A137), "Yes", "No")</f>
        <v>Yes</v>
      </c>
    </row>
    <row r="138" ht="15.75" customHeight="1">
      <c r="A138" s="86" t="s">
        <v>196</v>
      </c>
      <c r="C138" s="87" t="str">
        <f>IF(COUNTIF(Memberships!D:D, A138), "Yes", "No")</f>
        <v>Yes</v>
      </c>
      <c r="D138" s="90"/>
      <c r="E138" s="90"/>
      <c r="F138" s="90"/>
      <c r="G138" s="87" t="str">
        <f>IF(COUNTIF('Back number fundraiser'!$C$2:$C$104, A138), "Yes", "No")</f>
        <v>Yes</v>
      </c>
      <c r="H138" s="90"/>
      <c r="I138" s="90"/>
      <c r="J138" s="90"/>
      <c r="K138" s="90"/>
      <c r="L138" s="90"/>
      <c r="M138" s="90"/>
    </row>
    <row r="139" ht="15.75" hidden="1" customHeight="1">
      <c r="A139" s="86" t="s">
        <v>102</v>
      </c>
      <c r="C139" s="87" t="str">
        <f>IF(COUNTIF(Memberships!D:D, A139), "Yes", "No")</f>
        <v>Yes</v>
      </c>
      <c r="G139" s="87" t="str">
        <f>IF(COUNTIF('Back number fundraiser'!$C$2:$C$104, A139), "Yes", "No")</f>
        <v>No</v>
      </c>
    </row>
    <row r="140" ht="15.75" hidden="1" customHeight="1">
      <c r="A140" s="86" t="s">
        <v>164</v>
      </c>
      <c r="C140" s="87" t="str">
        <f>IF(COUNTIF(Memberships!D:D, A140), "Yes", "No")</f>
        <v>No</v>
      </c>
      <c r="G140" s="87" t="str">
        <f>IF(COUNTIF('Back number fundraiser'!$C$2:$C$104, A140), "Yes", "No")</f>
        <v>No</v>
      </c>
    </row>
    <row r="141" ht="15.75" customHeight="1">
      <c r="A141" s="89" t="s">
        <v>55</v>
      </c>
      <c r="C141" s="87" t="str">
        <f>IF(COUNTIF(Memberships!D:D, A141), "Yes", "No")</f>
        <v>Yes</v>
      </c>
      <c r="G141" s="87" t="str">
        <f>IF(COUNTIF('Back number fundraiser'!$C$2:$C$104, A141), "Yes", "No")</f>
        <v>Yes</v>
      </c>
    </row>
    <row r="142" ht="15.75" customHeight="1">
      <c r="A142" s="86"/>
      <c r="C142" s="87"/>
      <c r="G142" s="87"/>
    </row>
    <row r="143" ht="15.75" customHeight="1">
      <c r="A143" s="86"/>
      <c r="C143" s="87"/>
      <c r="G143" s="87"/>
    </row>
    <row r="144" ht="15.75" customHeight="1">
      <c r="A144" s="86"/>
      <c r="C144" s="87"/>
      <c r="G144" s="87"/>
    </row>
    <row r="145" ht="15.75" customHeight="1">
      <c r="A145" s="86"/>
      <c r="C145" s="87"/>
      <c r="G145" s="87"/>
    </row>
    <row r="146" ht="15.75" customHeight="1">
      <c r="A146" s="86"/>
      <c r="C146" s="87"/>
      <c r="G146" s="87"/>
    </row>
    <row r="147" ht="15.75" customHeight="1">
      <c r="A147" s="86"/>
      <c r="C147" s="87"/>
      <c r="G147" s="87"/>
    </row>
    <row r="148" ht="15.75" customHeight="1">
      <c r="C148" s="87"/>
      <c r="G148" s="87"/>
    </row>
    <row r="149" ht="15.75" customHeight="1">
      <c r="C149" s="87"/>
      <c r="G149" s="87"/>
    </row>
    <row r="150" ht="15.75" customHeight="1">
      <c r="C150" s="87"/>
      <c r="G150" s="87"/>
    </row>
    <row r="151" ht="15.75" customHeight="1">
      <c r="C151" s="87"/>
      <c r="G151" s="87"/>
    </row>
    <row r="152" ht="15.75" customHeight="1">
      <c r="C152" s="87"/>
      <c r="G152" s="87"/>
    </row>
    <row r="153" ht="15.75" customHeight="1">
      <c r="C153" s="87"/>
      <c r="G153" s="87"/>
    </row>
    <row r="154" ht="15.75" customHeight="1">
      <c r="C154" s="87"/>
      <c r="G154" s="87"/>
    </row>
    <row r="155" ht="15.75" customHeight="1">
      <c r="C155" s="87"/>
      <c r="G155" s="87"/>
    </row>
    <row r="156" ht="15.75" customHeight="1">
      <c r="C156" s="87"/>
      <c r="G156" s="87"/>
    </row>
    <row r="157" ht="15.75" customHeight="1">
      <c r="C157" s="87"/>
      <c r="G157" s="87"/>
    </row>
    <row r="158" ht="15.75" customHeight="1">
      <c r="C158" s="87"/>
      <c r="G158" s="87"/>
    </row>
    <row r="159" ht="15.75" customHeight="1">
      <c r="C159" s="87"/>
      <c r="G159" s="87"/>
    </row>
    <row r="160" ht="15.75" customHeight="1">
      <c r="C160" s="87"/>
      <c r="G160" s="87"/>
    </row>
    <row r="161" ht="15.75" customHeight="1">
      <c r="C161" s="87"/>
      <c r="G161" s="87"/>
    </row>
    <row r="162" ht="15.75" customHeight="1">
      <c r="C162" s="87"/>
      <c r="G162" s="87"/>
    </row>
    <row r="163" ht="15.75" customHeight="1">
      <c r="C163" s="87"/>
      <c r="G163" s="87"/>
    </row>
    <row r="164" ht="15.75" customHeight="1">
      <c r="C164" s="87"/>
      <c r="G164" s="87"/>
    </row>
    <row r="165" ht="15.75" customHeight="1">
      <c r="C165" s="87"/>
      <c r="G165" s="87"/>
    </row>
    <row r="166" ht="15.75" customHeight="1">
      <c r="C166" s="87"/>
      <c r="G166" s="87"/>
    </row>
    <row r="167" ht="15.75" customHeight="1">
      <c r="C167" s="87"/>
      <c r="G167" s="87"/>
    </row>
    <row r="168" ht="15.75" customHeight="1">
      <c r="C168" s="87"/>
      <c r="G168" s="87"/>
    </row>
    <row r="169" ht="15.75" customHeight="1">
      <c r="C169" s="87"/>
    </row>
    <row r="170" ht="15.75" customHeight="1">
      <c r="C170" s="87"/>
    </row>
    <row r="171" ht="15.75" customHeight="1">
      <c r="C171" s="87"/>
    </row>
    <row r="172" ht="15.75" customHeight="1">
      <c r="C172" s="87"/>
    </row>
    <row r="173" ht="15.75" customHeight="1">
      <c r="C173" s="87"/>
    </row>
    <row r="174" ht="15.75" customHeight="1">
      <c r="C174" s="87"/>
    </row>
    <row r="175" ht="15.75" customHeight="1">
      <c r="C175" s="87"/>
    </row>
    <row r="176" ht="15.75" customHeight="1">
      <c r="C176" s="87"/>
    </row>
    <row r="177" ht="15.75" customHeight="1">
      <c r="C177" s="87"/>
    </row>
    <row r="178" ht="15.75" customHeight="1">
      <c r="C178" s="87"/>
    </row>
    <row r="179" ht="15.75" customHeight="1">
      <c r="C179" s="87"/>
    </row>
    <row r="180" ht="15.75" customHeight="1">
      <c r="C180" s="87"/>
    </row>
    <row r="181" ht="15.75" customHeight="1">
      <c r="C181" s="87"/>
    </row>
    <row r="182" ht="15.75" customHeight="1">
      <c r="C182" s="87"/>
    </row>
    <row r="183" ht="15.75" customHeight="1">
      <c r="C183" s="87"/>
    </row>
    <row r="184" ht="15.75" customHeight="1">
      <c r="C184" s="87"/>
    </row>
    <row r="185" ht="15.75" customHeight="1">
      <c r="C185" s="87"/>
    </row>
    <row r="186" ht="15.75" customHeight="1">
      <c r="C186" s="87"/>
    </row>
    <row r="187" ht="15.75" customHeight="1">
      <c r="C187" s="87"/>
    </row>
    <row r="188" ht="15.75" customHeight="1">
      <c r="C188" s="87"/>
    </row>
    <row r="189" ht="15.75" customHeight="1">
      <c r="C189" s="87"/>
    </row>
    <row r="190" ht="15.75" customHeight="1">
      <c r="C190" s="87"/>
    </row>
    <row r="191" ht="15.75" customHeight="1">
      <c r="C191" s="87"/>
    </row>
    <row r="192" ht="15.75" customHeight="1">
      <c r="C192" s="87"/>
    </row>
    <row r="193" ht="15.75" customHeight="1">
      <c r="C193" s="87"/>
    </row>
    <row r="194" ht="15.75" customHeight="1">
      <c r="C194" s="87"/>
    </row>
    <row r="195" ht="15.75" customHeight="1">
      <c r="C195" s="87"/>
    </row>
    <row r="196" ht="15.75" customHeight="1">
      <c r="C196" s="87"/>
    </row>
    <row r="197" ht="15.75" customHeight="1">
      <c r="C197" s="87"/>
    </row>
    <row r="198" ht="15.75" customHeight="1">
      <c r="C198" s="87"/>
    </row>
    <row r="199" ht="15.75" customHeight="1">
      <c r="C199" s="87"/>
    </row>
    <row r="200" ht="15.75" customHeight="1">
      <c r="C200" s="87"/>
    </row>
    <row r="201" ht="15.75" customHeight="1">
      <c r="C201" s="87"/>
    </row>
    <row r="202" ht="15.75" customHeight="1">
      <c r="C202" s="87"/>
    </row>
    <row r="203" ht="15.75" customHeight="1">
      <c r="C203" s="87"/>
    </row>
    <row r="204" ht="15.75" customHeight="1">
      <c r="C204" s="87"/>
    </row>
    <row r="205" ht="15.75" customHeight="1">
      <c r="C205" s="87"/>
    </row>
    <row r="206" ht="15.75" customHeight="1">
      <c r="C206" s="87"/>
    </row>
    <row r="207" ht="15.75" customHeight="1">
      <c r="C207" s="87"/>
    </row>
    <row r="208" ht="15.75" customHeight="1">
      <c r="C208" s="87"/>
    </row>
    <row r="209" ht="15.75" customHeight="1">
      <c r="C209" s="87"/>
    </row>
    <row r="210" ht="15.75" customHeight="1">
      <c r="C210" s="87"/>
    </row>
    <row r="211" ht="15.75" customHeight="1">
      <c r="C211" s="87"/>
    </row>
    <row r="212" ht="15.75" customHeight="1">
      <c r="C212" s="87"/>
    </row>
    <row r="213" ht="15.75" customHeight="1">
      <c r="C213" s="87"/>
    </row>
    <row r="214" ht="15.75" customHeight="1">
      <c r="C214" s="87"/>
    </row>
    <row r="215" ht="15.75" customHeight="1">
      <c r="C215" s="87"/>
    </row>
    <row r="216" ht="15.75" customHeight="1">
      <c r="C216" s="87"/>
    </row>
    <row r="217" ht="15.75" customHeight="1">
      <c r="C217" s="87"/>
    </row>
    <row r="218" ht="15.75" customHeight="1">
      <c r="C218" s="87"/>
    </row>
    <row r="219" ht="15.75" customHeight="1">
      <c r="C219" s="87"/>
    </row>
    <row r="220" ht="15.75" customHeight="1">
      <c r="C220" s="87"/>
    </row>
    <row r="221" ht="15.75" customHeight="1">
      <c r="C221" s="87"/>
    </row>
    <row r="222" ht="15.75" customHeight="1">
      <c r="C222" s="87"/>
    </row>
    <row r="223" ht="15.75" customHeight="1">
      <c r="C223" s="87"/>
    </row>
    <row r="224" ht="15.75" customHeight="1">
      <c r="C224" s="87"/>
    </row>
    <row r="225" ht="15.75" customHeight="1">
      <c r="C225" s="87"/>
    </row>
    <row r="226" ht="15.75" customHeight="1">
      <c r="C226" s="87"/>
    </row>
    <row r="227" ht="15.75" customHeight="1">
      <c r="C227" s="87"/>
    </row>
    <row r="228" ht="15.75" customHeight="1">
      <c r="C228" s="87"/>
    </row>
    <row r="229" ht="15.75" customHeight="1">
      <c r="C229" s="87"/>
    </row>
    <row r="230" ht="15.75" customHeight="1">
      <c r="C230" s="87"/>
    </row>
    <row r="231" ht="15.75" customHeight="1">
      <c r="C231" s="87"/>
    </row>
    <row r="232" ht="15.75" customHeight="1">
      <c r="C232" s="87"/>
    </row>
    <row r="233" ht="15.75" customHeight="1">
      <c r="C233" s="87"/>
    </row>
    <row r="234" ht="15.75" customHeight="1">
      <c r="C234" s="87"/>
    </row>
    <row r="235" ht="15.75" customHeight="1">
      <c r="C235" s="87"/>
    </row>
    <row r="236" ht="15.75" customHeight="1">
      <c r="C236" s="87"/>
    </row>
    <row r="237" ht="15.75" customHeight="1">
      <c r="C237" s="87"/>
    </row>
    <row r="238" ht="15.75" customHeight="1">
      <c r="C238" s="87"/>
    </row>
    <row r="239" ht="15.75" customHeight="1">
      <c r="C239" s="87"/>
    </row>
    <row r="240" ht="15.75" customHeight="1">
      <c r="C240" s="87"/>
    </row>
    <row r="241" ht="15.75" customHeight="1">
      <c r="C241" s="87"/>
    </row>
    <row r="242" ht="15.75" customHeight="1">
      <c r="C242" s="87"/>
    </row>
    <row r="243" ht="15.75" customHeight="1">
      <c r="C243" s="87"/>
    </row>
    <row r="244" ht="15.75" customHeight="1">
      <c r="C244" s="87"/>
    </row>
    <row r="245" ht="15.75" customHeight="1">
      <c r="C245" s="87"/>
    </row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$A$3:$BK$213">
    <filterColumn colId="2">
      <filters blank="1">
        <filter val="Yes"/>
      </filters>
    </filterColumn>
    <filterColumn colId="6">
      <filters blank="1">
        <filter val="Yes"/>
      </filters>
    </filterColumn>
    <sortState ref="A3:BK213">
      <sortCondition ref="A3:A213"/>
      <sortCondition ref="C3:C213"/>
    </sortState>
  </autoFilter>
  <mergeCells count="1">
    <mergeCell ref="G2:I2"/>
  </mergeCells>
  <printOptions/>
  <pageMargins bottom="0.75" footer="0.0" header="0.0" left="0.7" right="0.7" top="0.75"/>
  <pageSetup orientation="portrait"/>
  <colBreaks count="2" manualBreakCount="2">
    <brk man="1"/>
    <brk id="13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0"/>
  <cols>
    <col customWidth="1" min="1" max="1" width="21.63"/>
    <col customWidth="1" min="2" max="2" width="21.38"/>
  </cols>
  <sheetData>
    <row r="1">
      <c r="A1" s="91" t="s">
        <v>257</v>
      </c>
      <c r="B1" s="91" t="s">
        <v>258</v>
      </c>
      <c r="C1" s="91"/>
      <c r="D1" s="91" t="s">
        <v>259</v>
      </c>
      <c r="E1" s="91" t="s">
        <v>260</v>
      </c>
      <c r="F1" s="92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</row>
    <row r="2">
      <c r="A2" s="94" t="s">
        <v>261</v>
      </c>
      <c r="B2" s="93" t="s">
        <v>262</v>
      </c>
      <c r="C2" s="94" t="str">
        <f t="shared" ref="C2:C3" si="1">A2&amp;""&amp;B2</f>
        <v>Adelina Siegert</v>
      </c>
      <c r="D2" s="94" t="s">
        <v>263</v>
      </c>
      <c r="E2" s="95">
        <v>75.0</v>
      </c>
      <c r="F2" s="96" t="s">
        <v>264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>
      <c r="A3" s="94" t="s">
        <v>265</v>
      </c>
      <c r="B3" s="93" t="s">
        <v>266</v>
      </c>
      <c r="C3" s="94" t="str">
        <f t="shared" si="1"/>
        <v>Amerie tipton</v>
      </c>
      <c r="D3" s="94" t="s">
        <v>263</v>
      </c>
      <c r="E3" s="95">
        <v>25.0</v>
      </c>
      <c r="F3" s="96" t="s">
        <v>264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</row>
    <row r="4">
      <c r="A4" s="97" t="s">
        <v>267</v>
      </c>
      <c r="B4" s="97" t="s">
        <v>268</v>
      </c>
      <c r="C4" s="94" t="str">
        <f t="shared" ref="C4:C6" si="2">A4&amp;" "&amp;B4</f>
        <v>Blair Phipps</v>
      </c>
      <c r="D4" s="97" t="s">
        <v>269</v>
      </c>
      <c r="E4" s="98">
        <v>25.0</v>
      </c>
      <c r="F4" s="97" t="s">
        <v>264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</row>
    <row r="5">
      <c r="A5" s="99" t="s">
        <v>270</v>
      </c>
      <c r="B5" s="94" t="s">
        <v>271</v>
      </c>
      <c r="C5" s="94" t="str">
        <f t="shared" si="2"/>
        <v>Bodi Gravitt</v>
      </c>
      <c r="D5" s="94" t="s">
        <v>269</v>
      </c>
      <c r="E5" s="100">
        <v>25.0</v>
      </c>
      <c r="F5" s="94" t="s">
        <v>264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</row>
    <row r="6">
      <c r="A6" s="97" t="s">
        <v>272</v>
      </c>
      <c r="B6" s="97" t="s">
        <v>273</v>
      </c>
      <c r="C6" s="94" t="str">
        <f t="shared" si="2"/>
        <v>Braxton Whaley</v>
      </c>
      <c r="D6" s="97" t="s">
        <v>269</v>
      </c>
      <c r="E6" s="101">
        <v>25.0</v>
      </c>
      <c r="F6" s="94" t="s">
        <v>264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</row>
    <row r="7">
      <c r="A7" s="97" t="s">
        <v>274</v>
      </c>
      <c r="B7" s="102" t="s">
        <v>275</v>
      </c>
      <c r="C7" s="94" t="str">
        <f t="shared" ref="C7:C9" si="3">A7&amp;""&amp;B7</f>
        <v>Breleigh Buckles</v>
      </c>
      <c r="D7" s="97" t="s">
        <v>269</v>
      </c>
      <c r="E7" s="101">
        <v>25.0</v>
      </c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</row>
    <row r="8">
      <c r="A8" s="94" t="s">
        <v>276</v>
      </c>
      <c r="B8" s="93" t="s">
        <v>277</v>
      </c>
      <c r="C8" s="94" t="str">
        <f t="shared" si="3"/>
        <v>Brody Horton</v>
      </c>
      <c r="D8" s="94" t="s">
        <v>263</v>
      </c>
      <c r="E8" s="95">
        <v>25.0</v>
      </c>
      <c r="F8" s="96" t="s">
        <v>264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</row>
    <row r="9">
      <c r="A9" s="94" t="s">
        <v>278</v>
      </c>
      <c r="B9" s="94" t="s">
        <v>279</v>
      </c>
      <c r="C9" s="94" t="str">
        <f t="shared" si="3"/>
        <v>Bryleigh Dodd</v>
      </c>
      <c r="D9" s="94" t="s">
        <v>263</v>
      </c>
      <c r="E9" s="95">
        <v>50.0</v>
      </c>
      <c r="F9" s="96" t="s">
        <v>264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>
      <c r="A10" s="94" t="s">
        <v>280</v>
      </c>
      <c r="B10" s="94" t="s">
        <v>281</v>
      </c>
      <c r="C10" s="94" t="str">
        <f t="shared" ref="C10:C12" si="4">A10&amp;" "&amp;B10</f>
        <v>Callie Sprayberry</v>
      </c>
      <c r="D10" s="94" t="s">
        <v>263</v>
      </c>
      <c r="E10" s="95">
        <v>25.0</v>
      </c>
      <c r="F10" s="96" t="s">
        <v>264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</row>
    <row r="11">
      <c r="A11" s="103" t="s">
        <v>269</v>
      </c>
      <c r="B11" s="103" t="s">
        <v>282</v>
      </c>
      <c r="C11" s="94" t="str">
        <f t="shared" si="4"/>
        <v>Cash Smith</v>
      </c>
      <c r="D11" s="97" t="s">
        <v>283</v>
      </c>
      <c r="E11" s="101">
        <v>25.0</v>
      </c>
      <c r="F11" s="97" t="s">
        <v>264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</row>
    <row r="12">
      <c r="A12" s="97" t="s">
        <v>284</v>
      </c>
      <c r="B12" s="97" t="s">
        <v>285</v>
      </c>
      <c r="C12" s="94" t="str">
        <f t="shared" si="4"/>
        <v>Cedar Ray Hollis</v>
      </c>
      <c r="D12" s="97" t="s">
        <v>269</v>
      </c>
      <c r="E12" s="104">
        <v>25.0</v>
      </c>
      <c r="F12" s="97" t="s">
        <v>264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</row>
    <row r="13">
      <c r="A13" s="94" t="s">
        <v>286</v>
      </c>
      <c r="B13" s="94" t="s">
        <v>287</v>
      </c>
      <c r="C13" s="94" t="str">
        <f>A13&amp;""&amp;B13</f>
        <v>Colby White</v>
      </c>
      <c r="D13" s="94" t="s">
        <v>269</v>
      </c>
      <c r="E13" s="100">
        <v>25.0</v>
      </c>
      <c r="F13" s="94" t="s">
        <v>269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</row>
    <row r="14">
      <c r="A14" s="105" t="s">
        <v>288</v>
      </c>
      <c r="B14" s="105" t="s">
        <v>289</v>
      </c>
      <c r="C14" s="94" t="str">
        <f>A14&amp;" "&amp;B14</f>
        <v>Coleman Webb</v>
      </c>
      <c r="D14" s="105" t="s">
        <v>269</v>
      </c>
      <c r="E14" s="106">
        <v>25.0</v>
      </c>
      <c r="F14" s="105" t="s">
        <v>264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</row>
    <row r="15">
      <c r="A15" s="99" t="s">
        <v>290</v>
      </c>
      <c r="B15" s="94" t="s">
        <v>289</v>
      </c>
      <c r="C15" s="94" t="str">
        <f t="shared" ref="C15:C16" si="5">A15&amp;""&amp;B15</f>
        <v>Coleman Webb</v>
      </c>
      <c r="D15" s="94" t="s">
        <v>269</v>
      </c>
      <c r="E15" s="100">
        <v>50.0</v>
      </c>
      <c r="F15" s="94" t="s">
        <v>269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</row>
    <row r="16">
      <c r="A16" s="94" t="s">
        <v>291</v>
      </c>
      <c r="B16" s="94" t="s">
        <v>292</v>
      </c>
      <c r="C16" s="94" t="str">
        <f t="shared" si="5"/>
        <v>Colt Farrer</v>
      </c>
      <c r="D16" s="94" t="s">
        <v>293</v>
      </c>
      <c r="E16" s="107">
        <v>25.0</v>
      </c>
      <c r="F16" s="94" t="s">
        <v>264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</row>
    <row r="17">
      <c r="A17" s="94" t="s">
        <v>291</v>
      </c>
      <c r="B17" s="99" t="s">
        <v>294</v>
      </c>
      <c r="C17" s="89" t="s">
        <v>70</v>
      </c>
      <c r="D17" s="94" t="s">
        <v>263</v>
      </c>
      <c r="E17" s="95">
        <v>100.0</v>
      </c>
      <c r="F17" s="96" t="s">
        <v>264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</row>
    <row r="18">
      <c r="A18" s="94" t="s">
        <v>291</v>
      </c>
      <c r="B18" s="94" t="s">
        <v>287</v>
      </c>
      <c r="C18" s="94" t="str">
        <f>A18&amp;""&amp;B18</f>
        <v>Colt White</v>
      </c>
      <c r="D18" s="94" t="s">
        <v>269</v>
      </c>
      <c r="E18" s="100">
        <v>25.0</v>
      </c>
      <c r="F18" s="94" t="s">
        <v>269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</row>
    <row r="19">
      <c r="A19" s="94" t="s">
        <v>295</v>
      </c>
      <c r="B19" s="94" t="s">
        <v>296</v>
      </c>
      <c r="C19" s="94" t="str">
        <f>A19&amp;" "&amp;B19</f>
        <v>Conner Wilbanks</v>
      </c>
      <c r="D19" s="94" t="s">
        <v>269</v>
      </c>
      <c r="E19" s="108">
        <v>25.0</v>
      </c>
      <c r="F19" s="94" t="s">
        <v>264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</row>
    <row r="20">
      <c r="A20" s="94" t="s">
        <v>297</v>
      </c>
      <c r="B20" s="94" t="s">
        <v>296</v>
      </c>
      <c r="C20" s="94" t="str">
        <f>A20&amp;""&amp;B20</f>
        <v>Cora Wilbanks</v>
      </c>
      <c r="D20" s="94" t="s">
        <v>269</v>
      </c>
      <c r="E20" s="108">
        <v>25.0</v>
      </c>
      <c r="F20" s="94" t="s">
        <v>264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</row>
    <row r="21">
      <c r="A21" s="97" t="s">
        <v>298</v>
      </c>
      <c r="B21" s="97" t="s">
        <v>299</v>
      </c>
      <c r="C21" s="94" t="str">
        <f t="shared" ref="C21:C22" si="6">A21&amp;" "&amp;B21</f>
        <v>Corleybett Haslerig</v>
      </c>
      <c r="D21" s="97" t="s">
        <v>269</v>
      </c>
      <c r="E21" s="98">
        <v>25.0</v>
      </c>
      <c r="F21" s="97" t="s">
        <v>269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</row>
    <row r="22">
      <c r="A22" s="93" t="s">
        <v>300</v>
      </c>
      <c r="B22" s="93" t="s">
        <v>301</v>
      </c>
      <c r="C22" s="94" t="str">
        <f t="shared" si="6"/>
        <v>Cruz Wilson</v>
      </c>
      <c r="D22" s="94" t="s">
        <v>263</v>
      </c>
      <c r="E22" s="95">
        <v>25.0</v>
      </c>
      <c r="F22" s="96" t="s">
        <v>264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</row>
    <row r="23">
      <c r="A23" s="97" t="s">
        <v>302</v>
      </c>
      <c r="B23" s="97" t="s">
        <v>303</v>
      </c>
      <c r="C23" s="94" t="str">
        <f t="shared" ref="C23:C25" si="7">A23&amp;""&amp;B23</f>
        <v>Devin Lecroy</v>
      </c>
      <c r="D23" s="97" t="s">
        <v>269</v>
      </c>
      <c r="E23" s="98">
        <v>25.0</v>
      </c>
      <c r="F23" s="97" t="s">
        <v>264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</row>
    <row r="24">
      <c r="A24" s="94" t="s">
        <v>304</v>
      </c>
      <c r="B24" s="94" t="s">
        <v>305</v>
      </c>
      <c r="C24" s="94" t="str">
        <f t="shared" si="7"/>
        <v>Elijah Lewis</v>
      </c>
      <c r="D24" s="94" t="s">
        <v>263</v>
      </c>
      <c r="E24" s="95">
        <v>75.0</v>
      </c>
      <c r="F24" s="96" t="s">
        <v>264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</row>
    <row r="25">
      <c r="A25" s="109" t="s">
        <v>306</v>
      </c>
      <c r="B25" s="105" t="s">
        <v>301</v>
      </c>
      <c r="C25" s="94" t="str">
        <f t="shared" si="7"/>
        <v>Eliza Wilson</v>
      </c>
      <c r="D25" s="105" t="s">
        <v>269</v>
      </c>
      <c r="E25" s="106">
        <v>75.0</v>
      </c>
      <c r="F25" s="94" t="s">
        <v>269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</row>
    <row r="26">
      <c r="A26" s="97" t="s">
        <v>307</v>
      </c>
      <c r="B26" s="97" t="s">
        <v>308</v>
      </c>
      <c r="C26" s="94" t="str">
        <f>A26&amp;" "&amp;B26</f>
        <v>Ella Townsend </v>
      </c>
      <c r="D26" s="97" t="s">
        <v>269</v>
      </c>
      <c r="E26" s="98">
        <v>25.0</v>
      </c>
      <c r="F26" s="97" t="s">
        <v>269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</row>
    <row r="27">
      <c r="A27" s="97" t="s">
        <v>309</v>
      </c>
      <c r="B27" s="97" t="s">
        <v>310</v>
      </c>
      <c r="C27" s="94" t="str">
        <f t="shared" ref="C27:C28" si="8">A27&amp;""&amp;B27</f>
        <v>Ellie Westbrook</v>
      </c>
      <c r="D27" s="97" t="s">
        <v>269</v>
      </c>
      <c r="E27" s="101">
        <v>25.0</v>
      </c>
      <c r="F27" s="97" t="s">
        <v>264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</row>
    <row r="28">
      <c r="A28" s="94" t="s">
        <v>311</v>
      </c>
      <c r="B28" s="93" t="s">
        <v>312</v>
      </c>
      <c r="C28" s="94" t="str">
        <f t="shared" si="8"/>
        <v>Ellis Stanley</v>
      </c>
      <c r="D28" s="94" t="s">
        <v>263</v>
      </c>
      <c r="E28" s="95">
        <v>100.0</v>
      </c>
      <c r="F28" s="96" t="s">
        <v>264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</row>
    <row r="29">
      <c r="A29" s="103" t="s">
        <v>313</v>
      </c>
      <c r="B29" s="97" t="s">
        <v>314</v>
      </c>
      <c r="C29" s="94" t="str">
        <f>A29&amp;" "&amp;B29</f>
        <v>Emmie Reed</v>
      </c>
      <c r="D29" s="97" t="s">
        <v>269</v>
      </c>
      <c r="E29" s="98">
        <v>25.0</v>
      </c>
      <c r="F29" s="94" t="s">
        <v>269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</row>
    <row r="30">
      <c r="A30" s="97" t="s">
        <v>315</v>
      </c>
      <c r="B30" s="102" t="s">
        <v>316</v>
      </c>
      <c r="C30" s="94" t="str">
        <f>A30&amp;""&amp;B30</f>
        <v>Evelyn Mae Lutz</v>
      </c>
      <c r="D30" s="97" t="s">
        <v>269</v>
      </c>
      <c r="E30" s="101">
        <v>25.0</v>
      </c>
      <c r="F30" s="94" t="s">
        <v>264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</row>
    <row r="31">
      <c r="A31" s="94" t="s">
        <v>317</v>
      </c>
      <c r="B31" s="94" t="s">
        <v>318</v>
      </c>
      <c r="C31" s="94" t="str">
        <f t="shared" ref="C31:C33" si="9">A31&amp;" "&amp;B31</f>
        <v>Garrett Rogers</v>
      </c>
      <c r="D31" s="94" t="s">
        <v>269</v>
      </c>
      <c r="E31" s="100">
        <v>75.0</v>
      </c>
      <c r="F31" s="94" t="s">
        <v>264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</row>
    <row r="32">
      <c r="A32" s="94" t="s">
        <v>319</v>
      </c>
      <c r="B32" s="94" t="s">
        <v>320</v>
      </c>
      <c r="C32" s="94" t="str">
        <f t="shared" si="9"/>
        <v>Georgia Gracy</v>
      </c>
      <c r="D32" s="94" t="s">
        <v>269</v>
      </c>
      <c r="E32" s="100">
        <v>25.0</v>
      </c>
      <c r="F32" s="94" t="s">
        <v>264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</row>
    <row r="33">
      <c r="A33" s="97" t="s">
        <v>321</v>
      </c>
      <c r="B33" s="97" t="s">
        <v>322</v>
      </c>
      <c r="C33" s="94" t="str">
        <f t="shared" si="9"/>
        <v>Graylynn Underwood</v>
      </c>
      <c r="D33" s="97" t="s">
        <v>269</v>
      </c>
      <c r="E33" s="98">
        <v>150.0</v>
      </c>
      <c r="F33" s="94" t="s">
        <v>264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</row>
    <row r="34">
      <c r="A34" s="94" t="s">
        <v>323</v>
      </c>
      <c r="B34" s="94" t="s">
        <v>324</v>
      </c>
      <c r="C34" s="94" t="str">
        <f t="shared" ref="C34:C44" si="10">A34&amp;""&amp;B34</f>
        <v>Hadley Kittle</v>
      </c>
      <c r="D34" s="94" t="s">
        <v>325</v>
      </c>
      <c r="E34" s="100">
        <v>25.0</v>
      </c>
      <c r="F34" s="94" t="s">
        <v>264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</row>
    <row r="35">
      <c r="A35" s="97" t="s">
        <v>323</v>
      </c>
      <c r="B35" s="97" t="s">
        <v>326</v>
      </c>
      <c r="C35" s="94" t="str">
        <f t="shared" si="10"/>
        <v>Hadley Little</v>
      </c>
      <c r="D35" s="97" t="s">
        <v>263</v>
      </c>
      <c r="E35" s="101">
        <v>25.0</v>
      </c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</row>
    <row r="36">
      <c r="A36" s="94" t="s">
        <v>327</v>
      </c>
      <c r="B36" s="93" t="s">
        <v>328</v>
      </c>
      <c r="C36" s="94" t="str">
        <f t="shared" si="10"/>
        <v>Harmon Harris</v>
      </c>
      <c r="D36" s="94" t="s">
        <v>263</v>
      </c>
      <c r="E36" s="95">
        <v>25.0</v>
      </c>
      <c r="F36" s="96" t="s">
        <v>264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</row>
    <row r="37">
      <c r="A37" s="94" t="s">
        <v>329</v>
      </c>
      <c r="B37" s="94" t="s">
        <v>330</v>
      </c>
      <c r="C37" s="94" t="str">
        <f t="shared" si="10"/>
        <v>Harper Buddin</v>
      </c>
      <c r="D37" s="94" t="s">
        <v>269</v>
      </c>
      <c r="E37" s="100">
        <v>100.0</v>
      </c>
      <c r="F37" s="94" t="s">
        <v>264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</row>
    <row r="38">
      <c r="A38" s="94" t="s">
        <v>329</v>
      </c>
      <c r="B38" s="94" t="s">
        <v>331</v>
      </c>
      <c r="C38" s="94" t="str">
        <f t="shared" si="10"/>
        <v>Harper Patterson</v>
      </c>
      <c r="D38" s="94" t="s">
        <v>269</v>
      </c>
      <c r="E38" s="100">
        <v>25.0</v>
      </c>
      <c r="F38" s="94" t="s">
        <v>264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</row>
    <row r="39">
      <c r="A39" s="94" t="s">
        <v>332</v>
      </c>
      <c r="B39" s="93" t="s">
        <v>328</v>
      </c>
      <c r="C39" s="94" t="str">
        <f t="shared" si="10"/>
        <v>Hartley Harris</v>
      </c>
      <c r="D39" s="94" t="s">
        <v>263</v>
      </c>
      <c r="E39" s="95">
        <v>25.0</v>
      </c>
      <c r="F39" s="96" t="s">
        <v>264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</row>
    <row r="40">
      <c r="A40" s="94" t="s">
        <v>333</v>
      </c>
      <c r="B40" s="93" t="s">
        <v>334</v>
      </c>
      <c r="C40" s="94" t="str">
        <f t="shared" si="10"/>
        <v>Hayzen Drain</v>
      </c>
      <c r="D40" s="94" t="s">
        <v>263</v>
      </c>
      <c r="E40" s="95">
        <v>25.0</v>
      </c>
      <c r="F40" s="96" t="s">
        <v>264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>
      <c r="A41" s="103" t="s">
        <v>335</v>
      </c>
      <c r="B41" s="103" t="s">
        <v>336</v>
      </c>
      <c r="C41" s="94" t="str">
        <f t="shared" si="10"/>
        <v>Haze Podskoc</v>
      </c>
      <c r="D41" s="97" t="s">
        <v>293</v>
      </c>
      <c r="E41" s="98">
        <v>25.0</v>
      </c>
      <c r="F41" s="97" t="s">
        <v>293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>
      <c r="A42" s="94" t="s">
        <v>337</v>
      </c>
      <c r="B42" s="94" t="s">
        <v>338</v>
      </c>
      <c r="C42" s="94" t="str">
        <f t="shared" si="10"/>
        <v>Hazel Newbold</v>
      </c>
      <c r="D42" s="94" t="s">
        <v>263</v>
      </c>
      <c r="E42" s="95">
        <v>50.0</v>
      </c>
      <c r="F42" s="96" t="s">
        <v>264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>
      <c r="A43" s="94" t="s">
        <v>339</v>
      </c>
      <c r="B43" s="93" t="s">
        <v>262</v>
      </c>
      <c r="C43" s="94" t="str">
        <f t="shared" si="10"/>
        <v>Isabela Siegert</v>
      </c>
      <c r="D43" s="94" t="s">
        <v>263</v>
      </c>
      <c r="E43" s="95">
        <v>75.0</v>
      </c>
      <c r="F43" s="96" t="s">
        <v>264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>
      <c r="A44" s="94" t="s">
        <v>340</v>
      </c>
      <c r="B44" s="93" t="s">
        <v>341</v>
      </c>
      <c r="C44" s="94" t="str">
        <f t="shared" si="10"/>
        <v>Jacob Brazell</v>
      </c>
      <c r="D44" s="94" t="s">
        <v>263</v>
      </c>
      <c r="E44" s="95">
        <v>125.0</v>
      </c>
      <c r="F44" s="96" t="s">
        <v>264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>
      <c r="A45" s="97" t="s">
        <v>342</v>
      </c>
      <c r="B45" s="97" t="s">
        <v>310</v>
      </c>
      <c r="C45" s="94" t="str">
        <f>A45&amp;" "&amp;B45</f>
        <v>Josie Westbrook</v>
      </c>
      <c r="D45" s="97" t="s">
        <v>269</v>
      </c>
      <c r="E45" s="101">
        <v>25.0</v>
      </c>
      <c r="F45" s="97" t="s">
        <v>264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>
      <c r="A46" s="94" t="s">
        <v>343</v>
      </c>
      <c r="B46" s="93" t="s">
        <v>344</v>
      </c>
      <c r="C46" s="94" t="str">
        <f t="shared" ref="C46:C49" si="11">A46&amp;""&amp;B46</f>
        <v>Kacyn Garlin</v>
      </c>
      <c r="D46" s="94" t="s">
        <v>269</v>
      </c>
      <c r="E46" s="108">
        <v>50.0</v>
      </c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>
      <c r="A47" s="97" t="s">
        <v>343</v>
      </c>
      <c r="B47" s="97" t="s">
        <v>344</v>
      </c>
      <c r="C47" s="94" t="str">
        <f t="shared" si="11"/>
        <v>Kacyn Garlin</v>
      </c>
      <c r="D47" s="97" t="s">
        <v>269</v>
      </c>
      <c r="E47" s="98">
        <v>25.0</v>
      </c>
      <c r="F47" s="94" t="s">
        <v>264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>
      <c r="A48" s="94" t="s">
        <v>345</v>
      </c>
      <c r="B48" s="93" t="s">
        <v>346</v>
      </c>
      <c r="C48" s="94" t="str">
        <f t="shared" si="11"/>
        <v>Kate Stewart</v>
      </c>
      <c r="D48" s="94" t="s">
        <v>263</v>
      </c>
      <c r="E48" s="95">
        <v>25.0</v>
      </c>
      <c r="F48" s="96" t="s">
        <v>347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>
      <c r="A49" s="97" t="s">
        <v>348</v>
      </c>
      <c r="B49" s="102" t="s">
        <v>349</v>
      </c>
      <c r="C49" s="94" t="str">
        <f t="shared" si="11"/>
        <v>KayLynn Carpenter</v>
      </c>
      <c r="D49" s="97" t="s">
        <v>269</v>
      </c>
      <c r="E49" s="101">
        <v>25.0</v>
      </c>
      <c r="F49" s="97" t="s">
        <v>264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>
      <c r="A50" s="97" t="s">
        <v>350</v>
      </c>
      <c r="B50" s="97" t="s">
        <v>351</v>
      </c>
      <c r="C50" s="94" t="str">
        <f>A50&amp;" "&amp;B50</f>
        <v>Keegan Sheram</v>
      </c>
      <c r="D50" s="97" t="s">
        <v>269</v>
      </c>
      <c r="E50" s="101">
        <v>25.0</v>
      </c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>
      <c r="A51" s="94" t="s">
        <v>352</v>
      </c>
      <c r="B51" s="93" t="s">
        <v>289</v>
      </c>
      <c r="C51" s="94" t="str">
        <f t="shared" ref="C51:C52" si="12">A51&amp;""&amp;B51</f>
        <v>Kennedy Webb</v>
      </c>
      <c r="D51" s="94" t="s">
        <v>263</v>
      </c>
      <c r="E51" s="95">
        <v>25.0</v>
      </c>
      <c r="F51" s="96" t="s">
        <v>347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>
      <c r="A52" s="94" t="s">
        <v>352</v>
      </c>
      <c r="B52" s="94" t="s">
        <v>289</v>
      </c>
      <c r="C52" s="94" t="str">
        <f t="shared" si="12"/>
        <v>Kennedy Webb</v>
      </c>
      <c r="D52" s="94" t="s">
        <v>269</v>
      </c>
      <c r="E52" s="100">
        <v>25.0</v>
      </c>
      <c r="F52" s="94" t="s">
        <v>264</v>
      </c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>
      <c r="A53" s="97" t="s">
        <v>353</v>
      </c>
      <c r="B53" s="103" t="s">
        <v>354</v>
      </c>
      <c r="C53" s="94" t="str">
        <f>A53&amp;" "&amp;B53</f>
        <v>Khloe Elliott</v>
      </c>
      <c r="D53" s="97" t="s">
        <v>269</v>
      </c>
      <c r="E53" s="104">
        <v>25.0</v>
      </c>
      <c r="F53" s="97" t="s">
        <v>264</v>
      </c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  <row r="54">
      <c r="A54" s="94" t="s">
        <v>355</v>
      </c>
      <c r="B54" s="94" t="s">
        <v>351</v>
      </c>
      <c r="C54" s="94" t="str">
        <f t="shared" ref="C54:C56" si="13">A54&amp;""&amp;B54</f>
        <v>Kip Sheram</v>
      </c>
      <c r="D54" s="94" t="s">
        <v>269</v>
      </c>
      <c r="E54" s="100">
        <v>25.0</v>
      </c>
      <c r="F54" s="94" t="s">
        <v>264</v>
      </c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</row>
    <row r="55">
      <c r="A55" s="94" t="s">
        <v>356</v>
      </c>
      <c r="B55" s="93" t="s">
        <v>266</v>
      </c>
      <c r="C55" s="94" t="str">
        <f t="shared" si="13"/>
        <v>Kolter tipton</v>
      </c>
      <c r="D55" s="94" t="s">
        <v>263</v>
      </c>
      <c r="E55" s="95">
        <v>25.0</v>
      </c>
      <c r="F55" s="96" t="s">
        <v>264</v>
      </c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</row>
    <row r="56">
      <c r="A56" s="94" t="s">
        <v>357</v>
      </c>
      <c r="B56" s="93" t="s">
        <v>358</v>
      </c>
      <c r="C56" s="94" t="str">
        <f t="shared" si="13"/>
        <v>Kyleigh Roberts</v>
      </c>
      <c r="D56" s="94" t="s">
        <v>269</v>
      </c>
      <c r="E56" s="108">
        <v>25.0</v>
      </c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</row>
    <row r="57">
      <c r="A57" s="94" t="s">
        <v>359</v>
      </c>
      <c r="B57" s="94" t="s">
        <v>360</v>
      </c>
      <c r="C57" s="94" t="str">
        <f>A57&amp;" "&amp;B57</f>
        <v>Lakota Hernandez</v>
      </c>
      <c r="D57" s="94" t="s">
        <v>269</v>
      </c>
      <c r="E57" s="100">
        <v>25.0</v>
      </c>
      <c r="F57" s="94" t="s">
        <v>264</v>
      </c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</row>
    <row r="58">
      <c r="A58" s="94" t="s">
        <v>361</v>
      </c>
      <c r="B58" s="93" t="s">
        <v>362</v>
      </c>
      <c r="C58" s="94" t="str">
        <f t="shared" ref="C58:C59" si="14">A58&amp;""&amp;B58</f>
        <v>Layla Carlson</v>
      </c>
      <c r="D58" s="94" t="s">
        <v>263</v>
      </c>
      <c r="E58" s="95">
        <v>25.0</v>
      </c>
      <c r="F58" s="96" t="s">
        <v>347</v>
      </c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</row>
    <row r="59">
      <c r="A59" s="103" t="s">
        <v>363</v>
      </c>
      <c r="B59" s="97" t="s">
        <v>314</v>
      </c>
      <c r="C59" s="94" t="str">
        <f t="shared" si="14"/>
        <v>Libby Reed</v>
      </c>
      <c r="D59" s="97" t="s">
        <v>364</v>
      </c>
      <c r="E59" s="110">
        <v>100.0</v>
      </c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</row>
    <row r="60">
      <c r="A60" s="94" t="s">
        <v>365</v>
      </c>
      <c r="B60" s="99" t="s">
        <v>366</v>
      </c>
      <c r="C60" s="94" t="str">
        <f>A60&amp;" "&amp;B60</f>
        <v>Lincoln Petty</v>
      </c>
      <c r="D60" s="94" t="s">
        <v>263</v>
      </c>
      <c r="E60" s="108">
        <v>25.0</v>
      </c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</row>
    <row r="61">
      <c r="A61" s="97" t="s">
        <v>367</v>
      </c>
      <c r="B61" s="97" t="s">
        <v>368</v>
      </c>
      <c r="C61" s="94" t="str">
        <f>A61&amp;""&amp;B61</f>
        <v>Madelynn Hicks</v>
      </c>
      <c r="D61" s="97" t="s">
        <v>369</v>
      </c>
      <c r="E61" s="101">
        <v>50.0</v>
      </c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</row>
    <row r="62">
      <c r="A62" s="99" t="s">
        <v>370</v>
      </c>
      <c r="B62" s="94" t="s">
        <v>371</v>
      </c>
      <c r="C62" s="94" t="str">
        <f t="shared" ref="C62:C64" si="15">A62&amp;" "&amp;B62</f>
        <v>Maddison Cagle</v>
      </c>
      <c r="D62" s="94" t="s">
        <v>269</v>
      </c>
      <c r="E62" s="94" t="s">
        <v>372</v>
      </c>
      <c r="F62" s="94" t="s">
        <v>269</v>
      </c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</row>
    <row r="63">
      <c r="A63" s="94" t="s">
        <v>373</v>
      </c>
      <c r="B63" s="94" t="s">
        <v>285</v>
      </c>
      <c r="C63" s="94" t="str">
        <f t="shared" si="15"/>
        <v>Magnolia Hollis</v>
      </c>
      <c r="D63" s="94" t="s">
        <v>374</v>
      </c>
      <c r="E63" s="108">
        <v>25.0</v>
      </c>
      <c r="F63" s="94" t="s">
        <v>264</v>
      </c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</row>
    <row r="64">
      <c r="A64" s="103" t="s">
        <v>375</v>
      </c>
      <c r="B64" s="103" t="s">
        <v>376</v>
      </c>
      <c r="C64" s="94" t="str">
        <f t="shared" si="15"/>
        <v>Hunter Newport</v>
      </c>
      <c r="D64" s="97" t="s">
        <v>269</v>
      </c>
      <c r="E64" s="98">
        <v>70.0</v>
      </c>
      <c r="F64" s="97" t="s">
        <v>264</v>
      </c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</row>
    <row r="65">
      <c r="A65" s="103" t="s">
        <v>377</v>
      </c>
      <c r="B65" s="97" t="s">
        <v>378</v>
      </c>
      <c r="C65" s="94" t="str">
        <f>A65&amp;""&amp;B65</f>
        <v>Nolynn Ogle</v>
      </c>
      <c r="D65" s="97" t="s">
        <v>269</v>
      </c>
      <c r="E65" s="110">
        <v>100.0</v>
      </c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>
      <c r="A66" s="99" t="s">
        <v>379</v>
      </c>
      <c r="B66" s="94" t="s">
        <v>292</v>
      </c>
      <c r="C66" s="94" t="str">
        <f>A66&amp;" "&amp;B66</f>
        <v>Oaklyn Farrer</v>
      </c>
      <c r="D66" s="94" t="s">
        <v>293</v>
      </c>
      <c r="E66" s="107">
        <v>25.0</v>
      </c>
      <c r="F66" s="94" t="s">
        <v>264</v>
      </c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</row>
    <row r="67">
      <c r="A67" s="94" t="s">
        <v>380</v>
      </c>
      <c r="B67" s="94" t="s">
        <v>326</v>
      </c>
      <c r="C67" s="94" t="str">
        <f>A67&amp;""&amp;B67</f>
        <v>Olin Little</v>
      </c>
      <c r="D67" s="94" t="s">
        <v>269</v>
      </c>
      <c r="E67" s="100">
        <v>100.0</v>
      </c>
      <c r="F67" s="94" t="s">
        <v>269</v>
      </c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</row>
    <row r="68">
      <c r="A68" s="105" t="s">
        <v>381</v>
      </c>
      <c r="B68" s="105" t="s">
        <v>382</v>
      </c>
      <c r="C68" s="94" t="str">
        <f>A68&amp;" "&amp;B68</f>
        <v>Olivia Lee</v>
      </c>
      <c r="D68" s="105" t="s">
        <v>269</v>
      </c>
      <c r="E68" s="106">
        <v>25.0</v>
      </c>
      <c r="F68" s="94" t="s">
        <v>264</v>
      </c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</row>
    <row r="69">
      <c r="A69" s="97" t="s">
        <v>383</v>
      </c>
      <c r="B69" s="102" t="s">
        <v>384</v>
      </c>
      <c r="C69" s="94" t="str">
        <f t="shared" ref="C69:C70" si="16">A69&amp;""&amp;B69</f>
        <v>Paisley Keith</v>
      </c>
      <c r="D69" s="97" t="s">
        <v>269</v>
      </c>
      <c r="E69" s="101">
        <v>250.0</v>
      </c>
      <c r="F69" s="97" t="s">
        <v>264</v>
      </c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</row>
    <row r="70">
      <c r="A70" s="94" t="s">
        <v>385</v>
      </c>
      <c r="B70" s="93" t="s">
        <v>386</v>
      </c>
      <c r="C70" s="94" t="str">
        <f t="shared" si="16"/>
        <v>Palynn Zarndt</v>
      </c>
      <c r="D70" s="94" t="s">
        <v>263</v>
      </c>
      <c r="E70" s="95">
        <v>25.0</v>
      </c>
      <c r="F70" s="96" t="s">
        <v>264</v>
      </c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</row>
    <row r="71">
      <c r="A71" s="94" t="s">
        <v>387</v>
      </c>
      <c r="B71" s="94" t="s">
        <v>388</v>
      </c>
      <c r="C71" s="94" t="str">
        <f t="shared" ref="C71:C72" si="17">A71&amp;" "&amp;B71</f>
        <v>Parker Walters</v>
      </c>
      <c r="D71" s="94" t="s">
        <v>293</v>
      </c>
      <c r="E71" s="108">
        <v>25.0</v>
      </c>
      <c r="F71" s="94" t="s">
        <v>264</v>
      </c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</row>
    <row r="72">
      <c r="A72" s="93" t="s">
        <v>389</v>
      </c>
      <c r="B72" s="93" t="s">
        <v>390</v>
      </c>
      <c r="C72" s="94" t="str">
        <f t="shared" si="17"/>
        <v>Payson King</v>
      </c>
      <c r="D72" s="94" t="s">
        <v>263</v>
      </c>
      <c r="E72" s="95">
        <v>50.0</v>
      </c>
      <c r="F72" s="96" t="s">
        <v>264</v>
      </c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</row>
    <row r="73">
      <c r="A73" s="97" t="s">
        <v>391</v>
      </c>
      <c r="B73" s="102" t="s">
        <v>301</v>
      </c>
      <c r="C73" s="94" t="str">
        <f>A73&amp;""&amp;B73</f>
        <v>Peyton Wilson</v>
      </c>
      <c r="D73" s="97" t="s">
        <v>263</v>
      </c>
      <c r="E73" s="101">
        <v>25.0</v>
      </c>
      <c r="F73" s="97" t="s">
        <v>264</v>
      </c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</row>
    <row r="74">
      <c r="A74" s="103" t="s">
        <v>392</v>
      </c>
      <c r="B74" s="97" t="s">
        <v>360</v>
      </c>
      <c r="C74" s="94" t="str">
        <f t="shared" ref="C74:C77" si="18">A74&amp;" "&amp;B74</f>
        <v>Railee Hernandez</v>
      </c>
      <c r="D74" s="97" t="s">
        <v>269</v>
      </c>
      <c r="E74" s="98">
        <v>25.0</v>
      </c>
      <c r="F74" s="97" t="s">
        <v>264</v>
      </c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</row>
    <row r="75">
      <c r="A75" s="94" t="s">
        <v>393</v>
      </c>
      <c r="B75" s="99" t="s">
        <v>394</v>
      </c>
      <c r="C75" s="94" t="str">
        <f t="shared" si="18"/>
        <v>Ridley McLean</v>
      </c>
      <c r="D75" s="94" t="s">
        <v>269</v>
      </c>
      <c r="E75" s="100">
        <v>25.0</v>
      </c>
      <c r="F75" s="94" t="s">
        <v>264</v>
      </c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</row>
    <row r="76">
      <c r="A76" s="103" t="s">
        <v>395</v>
      </c>
      <c r="B76" s="103" t="s">
        <v>396</v>
      </c>
      <c r="C76" s="94" t="str">
        <f t="shared" si="18"/>
        <v>Ryder Bohannon</v>
      </c>
      <c r="D76" s="97" t="s">
        <v>269</v>
      </c>
      <c r="E76" s="101">
        <v>25.0</v>
      </c>
      <c r="F76" s="97" t="s">
        <v>264</v>
      </c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</row>
    <row r="77">
      <c r="A77" s="99" t="s">
        <v>395</v>
      </c>
      <c r="B77" s="94" t="s">
        <v>271</v>
      </c>
      <c r="C77" s="94" t="str">
        <f t="shared" si="18"/>
        <v>Ryder Gravitt</v>
      </c>
      <c r="D77" s="94" t="s">
        <v>269</v>
      </c>
      <c r="E77" s="100">
        <v>25.0</v>
      </c>
      <c r="F77" s="94" t="s">
        <v>264</v>
      </c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</row>
    <row r="78">
      <c r="A78" s="94" t="s">
        <v>397</v>
      </c>
      <c r="B78" s="94" t="s">
        <v>282</v>
      </c>
      <c r="C78" s="94" t="str">
        <f t="shared" ref="C78:C87" si="19">A78&amp;""&amp;B78</f>
        <v>Ryker Smith</v>
      </c>
      <c r="D78" s="94" t="s">
        <v>263</v>
      </c>
      <c r="E78" s="95">
        <v>25.0</v>
      </c>
      <c r="F78" s="96" t="s">
        <v>347</v>
      </c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</row>
    <row r="79">
      <c r="A79" s="97" t="s">
        <v>398</v>
      </c>
      <c r="B79" s="102" t="s">
        <v>334</v>
      </c>
      <c r="C79" s="94" t="str">
        <f t="shared" si="19"/>
        <v>Sawyer Drain</v>
      </c>
      <c r="D79" s="97" t="s">
        <v>263</v>
      </c>
      <c r="E79" s="101">
        <v>25.0</v>
      </c>
      <c r="F79" s="97" t="s">
        <v>347</v>
      </c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</row>
    <row r="80">
      <c r="A80" s="97" t="s">
        <v>398</v>
      </c>
      <c r="B80" s="102" t="s">
        <v>399</v>
      </c>
      <c r="C80" s="94" t="str">
        <f t="shared" si="19"/>
        <v>Sawyer Lutz</v>
      </c>
      <c r="D80" s="97" t="s">
        <v>269</v>
      </c>
      <c r="E80" s="101">
        <v>25.0</v>
      </c>
      <c r="F80" s="97" t="s">
        <v>264</v>
      </c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</row>
    <row r="81">
      <c r="A81" s="94" t="s">
        <v>398</v>
      </c>
      <c r="B81" s="94" t="s">
        <v>388</v>
      </c>
      <c r="C81" s="94" t="str">
        <f t="shared" si="19"/>
        <v>Sawyer Walters</v>
      </c>
      <c r="D81" s="94" t="s">
        <v>293</v>
      </c>
      <c r="E81" s="108">
        <v>25.0</v>
      </c>
      <c r="F81" s="94" t="s">
        <v>264</v>
      </c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>
      <c r="A82" s="103" t="s">
        <v>400</v>
      </c>
      <c r="B82" s="97" t="s">
        <v>301</v>
      </c>
      <c r="C82" s="94" t="str">
        <f t="shared" si="19"/>
        <v>Saylor Wilson</v>
      </c>
      <c r="D82" s="97" t="s">
        <v>269</v>
      </c>
      <c r="E82" s="98">
        <v>25.0</v>
      </c>
      <c r="F82" s="97" t="s">
        <v>269</v>
      </c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>
      <c r="A83" s="94" t="s">
        <v>401</v>
      </c>
      <c r="B83" s="93" t="s">
        <v>282</v>
      </c>
      <c r="C83" s="94" t="str">
        <f t="shared" si="19"/>
        <v>Skylar Smith</v>
      </c>
      <c r="D83" s="94" t="s">
        <v>283</v>
      </c>
      <c r="E83" s="95">
        <v>25.0</v>
      </c>
      <c r="F83" s="96" t="s">
        <v>264</v>
      </c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</row>
    <row r="84">
      <c r="A84" s="103" t="s">
        <v>402</v>
      </c>
      <c r="B84" s="97" t="s">
        <v>403</v>
      </c>
      <c r="C84" s="94" t="str">
        <f t="shared" si="19"/>
        <v>Sterling Ayers</v>
      </c>
      <c r="D84" s="97" t="s">
        <v>269</v>
      </c>
      <c r="E84" s="110">
        <v>100.0</v>
      </c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</row>
    <row r="85">
      <c r="A85" s="97" t="s">
        <v>404</v>
      </c>
      <c r="B85" s="102" t="s">
        <v>405</v>
      </c>
      <c r="C85" s="94" t="str">
        <f t="shared" si="19"/>
        <v>Sydney Claire Dorsey</v>
      </c>
      <c r="D85" s="97" t="s">
        <v>269</v>
      </c>
      <c r="E85" s="101">
        <v>25.0</v>
      </c>
      <c r="F85" s="97" t="s">
        <v>264</v>
      </c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</row>
    <row r="86">
      <c r="A86" s="103" t="s">
        <v>406</v>
      </c>
      <c r="B86" s="97" t="s">
        <v>314</v>
      </c>
      <c r="C86" s="94" t="str">
        <f t="shared" si="19"/>
        <v>Tessa Reed</v>
      </c>
      <c r="D86" s="97" t="s">
        <v>269</v>
      </c>
      <c r="E86" s="110">
        <v>25.0</v>
      </c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</row>
    <row r="87">
      <c r="A87" s="94" t="s">
        <v>407</v>
      </c>
      <c r="B87" s="93" t="s">
        <v>399</v>
      </c>
      <c r="C87" s="94" t="str">
        <f t="shared" si="19"/>
        <v>Willie Lutz</v>
      </c>
      <c r="D87" s="94" t="s">
        <v>269</v>
      </c>
      <c r="E87" s="108">
        <v>25.0</v>
      </c>
      <c r="F87" s="94" t="s">
        <v>264</v>
      </c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</row>
    <row r="88">
      <c r="A88" s="103" t="s">
        <v>408</v>
      </c>
      <c r="B88" s="103" t="s">
        <v>301</v>
      </c>
      <c r="C88" s="94" t="str">
        <f t="shared" ref="C88:C90" si="20">A88&amp;" "&amp;B88</f>
        <v>Avery Wilson</v>
      </c>
      <c r="D88" s="97" t="s">
        <v>269</v>
      </c>
      <c r="E88" s="101">
        <v>100.0</v>
      </c>
      <c r="F88" s="97" t="s">
        <v>264</v>
      </c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</row>
    <row r="89">
      <c r="A89" s="94" t="s">
        <v>409</v>
      </c>
      <c r="B89" s="94" t="s">
        <v>305</v>
      </c>
      <c r="C89" s="94" t="str">
        <f t="shared" si="20"/>
        <v>Wyatt Lewis</v>
      </c>
      <c r="D89" s="94" t="s">
        <v>263</v>
      </c>
      <c r="E89" s="95">
        <v>100.0</v>
      </c>
      <c r="F89" s="96" t="s">
        <v>264</v>
      </c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</row>
    <row r="90">
      <c r="A90" s="93" t="s">
        <v>409</v>
      </c>
      <c r="B90" s="93" t="s">
        <v>410</v>
      </c>
      <c r="C90" s="94" t="str">
        <f t="shared" si="20"/>
        <v>Wyatt Pierce</v>
      </c>
      <c r="D90" s="94" t="s">
        <v>263</v>
      </c>
      <c r="E90" s="95">
        <v>25.0</v>
      </c>
      <c r="F90" s="96" t="s">
        <v>264</v>
      </c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</row>
    <row r="91">
      <c r="A91" s="103" t="s">
        <v>411</v>
      </c>
      <c r="B91" s="103" t="s">
        <v>412</v>
      </c>
      <c r="C91" s="94" t="str">
        <f>A91&amp;""&amp;B91</f>
        <v>Zoie Young</v>
      </c>
      <c r="D91" s="97" t="s">
        <v>269</v>
      </c>
      <c r="E91" s="98">
        <v>100.0</v>
      </c>
      <c r="F91" s="97" t="s">
        <v>269</v>
      </c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</row>
    <row r="92">
      <c r="A92" s="105"/>
      <c r="B92" s="105"/>
      <c r="C92" s="105"/>
      <c r="D92" s="105"/>
      <c r="E92" s="106"/>
      <c r="F92" s="94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</row>
    <row r="93">
      <c r="A93" s="94"/>
      <c r="B93" s="94"/>
      <c r="C93" s="94"/>
      <c r="D93" s="94"/>
      <c r="E93" s="100">
        <f>SUM(E2:E91)</f>
        <v>3870</v>
      </c>
      <c r="F93" s="94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</row>
    <row r="94">
      <c r="A94" s="94"/>
      <c r="B94" s="94"/>
      <c r="C94" s="94"/>
      <c r="D94" s="94"/>
      <c r="E94" s="100"/>
      <c r="F94" s="94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</row>
    <row r="95">
      <c r="A95" s="97"/>
      <c r="B95" s="97"/>
      <c r="C95" s="97"/>
      <c r="D95" s="97"/>
      <c r="E95" s="110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</row>
    <row r="96">
      <c r="A96" s="97"/>
      <c r="B96" s="97"/>
      <c r="C96" s="97"/>
      <c r="D96" s="97"/>
      <c r="E96" s="110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</row>
    <row r="97">
      <c r="A97" s="97"/>
      <c r="B97" s="97"/>
      <c r="C97" s="97"/>
      <c r="D97" s="97"/>
      <c r="E97" s="110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</row>
    <row r="98">
      <c r="A98" s="97"/>
      <c r="B98" s="97"/>
      <c r="C98" s="97"/>
      <c r="D98" s="97"/>
      <c r="E98" s="110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</row>
    <row r="99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</row>
    <row r="100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</row>
    <row r="10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</row>
    <row r="102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</row>
    <row r="103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</row>
    <row r="104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</row>
    <row r="105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</row>
    <row r="106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</row>
    <row r="107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</row>
    <row r="108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</row>
    <row r="109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</row>
    <row r="110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</row>
    <row r="11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</row>
    <row r="112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</row>
    <row r="113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</row>
    <row r="114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</row>
    <row r="115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</row>
    <row r="116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</row>
    <row r="117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</row>
    <row r="118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</row>
    <row r="119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</row>
    <row r="120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</row>
    <row r="12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</row>
    <row r="122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</row>
    <row r="125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</row>
    <row r="126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</row>
    <row r="127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</row>
    <row r="128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</row>
    <row r="130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</row>
    <row r="13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</row>
    <row r="132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</row>
    <row r="133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</row>
    <row r="134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</row>
    <row r="135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</row>
    <row r="136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</row>
    <row r="137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</row>
    <row r="138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</row>
    <row r="139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</row>
    <row r="140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</row>
    <row r="14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</row>
    <row r="142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</row>
    <row r="143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</row>
    <row r="144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</row>
    <row r="145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</row>
    <row r="146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</row>
    <row r="147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</row>
    <row r="148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</row>
    <row r="149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</row>
    <row r="150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</row>
    <row r="15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</row>
    <row r="152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</row>
    <row r="153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</row>
    <row r="154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</row>
    <row r="155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</row>
    <row r="156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</row>
    <row r="157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</row>
    <row r="158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</row>
    <row r="159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</row>
    <row r="160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</row>
    <row r="16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</row>
    <row r="164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</row>
    <row r="165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</row>
    <row r="166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</row>
    <row r="167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</row>
    <row r="168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</row>
    <row r="169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</row>
    <row r="170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</row>
    <row r="17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</row>
    <row r="172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</row>
    <row r="173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</row>
    <row r="174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</row>
    <row r="175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</row>
    <row r="176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</row>
    <row r="177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</row>
    <row r="178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</row>
    <row r="179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</row>
    <row r="180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</row>
    <row r="18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</row>
    <row r="182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</row>
    <row r="183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</row>
    <row r="184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</row>
    <row r="185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</row>
    <row r="186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</row>
    <row r="187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</row>
    <row r="188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</row>
    <row r="189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</row>
    <row r="190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</row>
    <row r="19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</row>
    <row r="193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</row>
    <row r="194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</row>
    <row r="195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</row>
    <row r="196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</row>
    <row r="197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</row>
    <row r="198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</row>
    <row r="199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</row>
    <row r="200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</row>
    <row r="20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</row>
    <row r="202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</row>
    <row r="203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</row>
    <row r="204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</row>
    <row r="205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</row>
    <row r="206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</row>
    <row r="207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</row>
    <row r="208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</row>
    <row r="209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</row>
    <row r="210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</row>
    <row r="21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</row>
    <row r="212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</row>
    <row r="213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</row>
    <row r="214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</row>
    <row r="215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</row>
    <row r="216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</row>
    <row r="217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</row>
    <row r="218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</row>
    <row r="219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</row>
    <row r="220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</row>
    <row r="22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</row>
    <row r="222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</row>
    <row r="223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</row>
    <row r="224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</row>
    <row r="225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</row>
    <row r="226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</row>
    <row r="227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</row>
    <row r="228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</row>
    <row r="229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</row>
    <row r="230">
      <c r="A230" s="93"/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</row>
    <row r="231">
      <c r="A231" s="93"/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</row>
    <row r="232">
      <c r="A232" s="93"/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</row>
    <row r="233">
      <c r="A233" s="93"/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</row>
    <row r="234">
      <c r="A234" s="93"/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</row>
    <row r="235">
      <c r="A235" s="93"/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</row>
    <row r="236">
      <c r="A236" s="93"/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</row>
    <row r="237">
      <c r="A237" s="93"/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</row>
    <row r="238">
      <c r="A238" s="93"/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</row>
    <row r="239">
      <c r="A239" s="93"/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</row>
    <row r="240">
      <c r="A240" s="93"/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</row>
    <row r="241">
      <c r="A241" s="93"/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</row>
    <row r="242">
      <c r="A242" s="93"/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</row>
    <row r="243">
      <c r="A243" s="93"/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</row>
    <row r="244">
      <c r="A244" s="93"/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>
      <c r="A245" s="93"/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>
      <c r="A246" s="93"/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>
      <c r="A247" s="93"/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</row>
    <row r="248">
      <c r="A248" s="93"/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</row>
    <row r="249">
      <c r="A249" s="93"/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</row>
    <row r="250">
      <c r="A250" s="93"/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</row>
    <row r="251">
      <c r="A251" s="93"/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</row>
    <row r="252">
      <c r="A252" s="93"/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</row>
    <row r="253">
      <c r="A253" s="93"/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</row>
    <row r="254">
      <c r="A254" s="93"/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</row>
    <row r="255">
      <c r="A255" s="93"/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</row>
    <row r="256">
      <c r="A256" s="93"/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</row>
    <row r="257">
      <c r="A257" s="93"/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</row>
    <row r="258">
      <c r="A258" s="93"/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</row>
    <row r="259">
      <c r="A259" s="93"/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</row>
    <row r="260">
      <c r="A260" s="93"/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</row>
    <row r="261">
      <c r="A261" s="93"/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</row>
    <row r="262">
      <c r="A262" s="93"/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</row>
    <row r="263">
      <c r="A263" s="93"/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</row>
    <row r="264">
      <c r="A264" s="93"/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</row>
    <row r="265">
      <c r="A265" s="93"/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</row>
    <row r="266">
      <c r="A266" s="93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</row>
    <row r="267">
      <c r="A267" s="93"/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</row>
    <row r="268">
      <c r="A268" s="93"/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</row>
    <row r="269">
      <c r="A269" s="93"/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</row>
    <row r="270">
      <c r="A270" s="93"/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</row>
    <row r="271">
      <c r="A271" s="93"/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</row>
    <row r="272">
      <c r="A272" s="93"/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</row>
    <row r="273">
      <c r="A273" s="93"/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</row>
    <row r="274">
      <c r="A274" s="93"/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</row>
    <row r="275">
      <c r="A275" s="93"/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</row>
    <row r="276">
      <c r="A276" s="93"/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</row>
    <row r="277">
      <c r="A277" s="93"/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</row>
    <row r="278">
      <c r="A278" s="93"/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</row>
    <row r="279">
      <c r="A279" s="93"/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</row>
    <row r="280">
      <c r="A280" s="93"/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</row>
    <row r="281">
      <c r="A281" s="93"/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</row>
    <row r="282">
      <c r="A282" s="93"/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</row>
    <row r="283">
      <c r="A283" s="93"/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</row>
    <row r="284">
      <c r="A284" s="93"/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</row>
    <row r="285">
      <c r="A285" s="93"/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</row>
    <row r="286">
      <c r="A286" s="93"/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</row>
    <row r="287">
      <c r="A287" s="93"/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</row>
    <row r="288">
      <c r="A288" s="93"/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</row>
    <row r="289">
      <c r="A289" s="93"/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</row>
    <row r="290">
      <c r="A290" s="93"/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</row>
    <row r="291">
      <c r="A291" s="93"/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</row>
    <row r="292">
      <c r="A292" s="93"/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</row>
    <row r="293">
      <c r="A293" s="93"/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</row>
    <row r="294">
      <c r="A294" s="93"/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</row>
    <row r="295">
      <c r="A295" s="93"/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</row>
    <row r="296">
      <c r="A296" s="93"/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</row>
    <row r="297">
      <c r="A297" s="93"/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</row>
    <row r="298">
      <c r="A298" s="93"/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</row>
    <row r="299">
      <c r="A299" s="93"/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</row>
    <row r="300">
      <c r="A300" s="93"/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</row>
    <row r="301">
      <c r="A301" s="93"/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</row>
    <row r="302">
      <c r="A302" s="93"/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</row>
    <row r="303">
      <c r="A303" s="93"/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</row>
    <row r="304">
      <c r="A304" s="93"/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</row>
    <row r="305">
      <c r="A305" s="93"/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</row>
    <row r="306">
      <c r="A306" s="93"/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</row>
    <row r="307">
      <c r="A307" s="93"/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</row>
    <row r="308">
      <c r="A308" s="93"/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</row>
    <row r="309">
      <c r="A309" s="93"/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</row>
    <row r="310">
      <c r="A310" s="93"/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</row>
    <row r="311">
      <c r="A311" s="93"/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</row>
    <row r="312">
      <c r="A312" s="93"/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</row>
    <row r="313">
      <c r="A313" s="93"/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</row>
    <row r="314">
      <c r="A314" s="93"/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</row>
    <row r="315">
      <c r="A315" s="93"/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</row>
    <row r="316">
      <c r="A316" s="93"/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</row>
    <row r="317">
      <c r="A317" s="93"/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</row>
    <row r="318">
      <c r="A318" s="93"/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</row>
    <row r="319">
      <c r="A319" s="93"/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</row>
    <row r="320">
      <c r="A320" s="93"/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</row>
    <row r="321">
      <c r="A321" s="93"/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</row>
    <row r="322">
      <c r="A322" s="93"/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</row>
    <row r="323">
      <c r="A323" s="93"/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</row>
    <row r="324">
      <c r="A324" s="93"/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</row>
    <row r="325">
      <c r="A325" s="93"/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</row>
    <row r="326">
      <c r="A326" s="93"/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</row>
    <row r="327">
      <c r="A327" s="93"/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</row>
    <row r="328">
      <c r="A328" s="93"/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</row>
    <row r="329">
      <c r="A329" s="93"/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</row>
    <row r="330">
      <c r="A330" s="93"/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</row>
    <row r="331">
      <c r="A331" s="93"/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</row>
    <row r="332">
      <c r="A332" s="93"/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</row>
    <row r="333">
      <c r="A333" s="93"/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</row>
    <row r="334">
      <c r="A334" s="93"/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</row>
    <row r="335">
      <c r="A335" s="93"/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</row>
    <row r="336">
      <c r="A336" s="93"/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</row>
    <row r="337">
      <c r="A337" s="93"/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</row>
    <row r="338">
      <c r="A338" s="93"/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</row>
    <row r="339">
      <c r="A339" s="93"/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</row>
    <row r="340">
      <c r="A340" s="93"/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</row>
    <row r="341">
      <c r="A341" s="93"/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</row>
    <row r="342">
      <c r="A342" s="93"/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</row>
    <row r="343">
      <c r="A343" s="93"/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</row>
    <row r="344">
      <c r="A344" s="93"/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</row>
    <row r="345">
      <c r="A345" s="93"/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</row>
    <row r="346">
      <c r="A346" s="93"/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</row>
    <row r="347">
      <c r="A347" s="93"/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</row>
    <row r="348">
      <c r="A348" s="93"/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</row>
    <row r="349">
      <c r="A349" s="93"/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</row>
    <row r="350">
      <c r="A350" s="93"/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</row>
    <row r="351">
      <c r="A351" s="93"/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</row>
    <row r="352">
      <c r="A352" s="93"/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</row>
    <row r="353">
      <c r="A353" s="93"/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</row>
    <row r="354">
      <c r="A354" s="93"/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</row>
    <row r="355">
      <c r="A355" s="93"/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</row>
    <row r="356">
      <c r="A356" s="93"/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</row>
    <row r="357">
      <c r="A357" s="93"/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</row>
    <row r="358">
      <c r="A358" s="93"/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</row>
    <row r="359">
      <c r="A359" s="93"/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</row>
    <row r="360">
      <c r="A360" s="93"/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</row>
    <row r="361">
      <c r="A361" s="93"/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</row>
    <row r="362">
      <c r="A362" s="93"/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</row>
    <row r="363">
      <c r="A363" s="93"/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</row>
    <row r="364">
      <c r="A364" s="93"/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</row>
    <row r="365">
      <c r="A365" s="93"/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</row>
    <row r="366">
      <c r="A366" s="93"/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</row>
    <row r="367">
      <c r="A367" s="93"/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</row>
    <row r="368">
      <c r="A368" s="93"/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</row>
    <row r="369">
      <c r="A369" s="93"/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</row>
    <row r="370">
      <c r="A370" s="93"/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</row>
    <row r="371">
      <c r="A371" s="93"/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</row>
    <row r="372">
      <c r="A372" s="93"/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</row>
    <row r="373">
      <c r="A373" s="93"/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</row>
    <row r="374">
      <c r="A374" s="93"/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</row>
    <row r="375">
      <c r="A375" s="93"/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</row>
    <row r="376">
      <c r="A376" s="93"/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</row>
    <row r="377">
      <c r="A377" s="93"/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</row>
    <row r="378">
      <c r="A378" s="93"/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</row>
    <row r="379">
      <c r="A379" s="93"/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</row>
    <row r="380">
      <c r="A380" s="93"/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</row>
    <row r="381">
      <c r="A381" s="93"/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</row>
    <row r="382">
      <c r="A382" s="93"/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</row>
    <row r="383">
      <c r="A383" s="93"/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</row>
    <row r="384">
      <c r="A384" s="93"/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</row>
    <row r="385">
      <c r="A385" s="93"/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</row>
    <row r="386">
      <c r="A386" s="93"/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</row>
    <row r="387">
      <c r="A387" s="93"/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</row>
    <row r="388">
      <c r="A388" s="93"/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</row>
    <row r="389">
      <c r="A389" s="93"/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</row>
    <row r="390">
      <c r="A390" s="93"/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</row>
    <row r="391">
      <c r="A391" s="93"/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</row>
    <row r="392">
      <c r="A392" s="93"/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</row>
    <row r="393">
      <c r="A393" s="93"/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</row>
    <row r="394">
      <c r="A394" s="93"/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</row>
    <row r="395">
      <c r="A395" s="93"/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</row>
    <row r="396">
      <c r="A396" s="93"/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</row>
    <row r="397">
      <c r="A397" s="93"/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</row>
    <row r="398">
      <c r="A398" s="93"/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</row>
    <row r="399">
      <c r="A399" s="93"/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</row>
    <row r="400">
      <c r="A400" s="93"/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</row>
    <row r="401">
      <c r="A401" s="93"/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</row>
    <row r="402">
      <c r="A402" s="93"/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</row>
    <row r="403">
      <c r="A403" s="93"/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</row>
    <row r="404">
      <c r="A404" s="93"/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</row>
    <row r="405">
      <c r="A405" s="93"/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</row>
    <row r="406">
      <c r="A406" s="93"/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</row>
    <row r="407">
      <c r="A407" s="93"/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</row>
    <row r="408">
      <c r="A408" s="93"/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</row>
    <row r="409">
      <c r="A409" s="93"/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</row>
    <row r="410">
      <c r="A410" s="93"/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</row>
    <row r="411">
      <c r="A411" s="93"/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</row>
    <row r="412">
      <c r="A412" s="93"/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</row>
    <row r="413">
      <c r="A413" s="93"/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</row>
    <row r="414">
      <c r="A414" s="93"/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</row>
    <row r="415">
      <c r="A415" s="93"/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</row>
    <row r="416">
      <c r="A416" s="93"/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</row>
    <row r="417">
      <c r="A417" s="93"/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</row>
    <row r="418">
      <c r="A418" s="93"/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</row>
    <row r="419">
      <c r="A419" s="93"/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</row>
    <row r="420">
      <c r="A420" s="93"/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</row>
    <row r="421">
      <c r="A421" s="93"/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</row>
    <row r="422">
      <c r="A422" s="93"/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</row>
    <row r="423">
      <c r="A423" s="93"/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</row>
    <row r="424">
      <c r="A424" s="93"/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</row>
    <row r="425">
      <c r="A425" s="93"/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</row>
    <row r="426">
      <c r="A426" s="93"/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</row>
    <row r="427">
      <c r="A427" s="93"/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</row>
    <row r="428">
      <c r="A428" s="93"/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</row>
    <row r="429">
      <c r="A429" s="93"/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</row>
    <row r="430">
      <c r="A430" s="93"/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</row>
    <row r="431">
      <c r="A431" s="93"/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</row>
    <row r="432">
      <c r="A432" s="93"/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</row>
    <row r="433">
      <c r="A433" s="93"/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</row>
    <row r="434">
      <c r="A434" s="93"/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</row>
    <row r="435">
      <c r="A435" s="93"/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</row>
    <row r="436">
      <c r="A436" s="93"/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</row>
    <row r="437">
      <c r="A437" s="93"/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</row>
    <row r="438">
      <c r="A438" s="93"/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</row>
    <row r="439">
      <c r="A439" s="93"/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</row>
    <row r="440">
      <c r="A440" s="93"/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</row>
    <row r="441">
      <c r="A441" s="93"/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</row>
    <row r="442">
      <c r="A442" s="93"/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</row>
    <row r="443">
      <c r="A443" s="93"/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</row>
    <row r="444">
      <c r="A444" s="93"/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</row>
    <row r="445">
      <c r="A445" s="93"/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</row>
    <row r="446">
      <c r="A446" s="93"/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</row>
    <row r="447">
      <c r="A447" s="93"/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</row>
    <row r="448">
      <c r="A448" s="93"/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</row>
    <row r="449">
      <c r="A449" s="93"/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</row>
    <row r="450">
      <c r="A450" s="93"/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</row>
    <row r="451">
      <c r="A451" s="93"/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</row>
    <row r="452">
      <c r="A452" s="93"/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</row>
    <row r="453">
      <c r="A453" s="93"/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</row>
    <row r="454">
      <c r="A454" s="93"/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</row>
    <row r="455">
      <c r="A455" s="93"/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</row>
    <row r="456">
      <c r="A456" s="93"/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</row>
    <row r="457">
      <c r="A457" s="93"/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</row>
    <row r="458">
      <c r="A458" s="93"/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</row>
    <row r="459">
      <c r="A459" s="93"/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</row>
    <row r="460">
      <c r="A460" s="93"/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</row>
    <row r="461">
      <c r="A461" s="93"/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</row>
    <row r="462">
      <c r="A462" s="93"/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</row>
    <row r="463">
      <c r="A463" s="93"/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</row>
    <row r="464">
      <c r="A464" s="93"/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</row>
    <row r="465">
      <c r="A465" s="93"/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</row>
    <row r="466">
      <c r="A466" s="93"/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</row>
    <row r="467">
      <c r="A467" s="93"/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</row>
    <row r="468">
      <c r="A468" s="93"/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</row>
    <row r="469">
      <c r="A469" s="93"/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</row>
    <row r="470">
      <c r="A470" s="93"/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</row>
    <row r="471">
      <c r="A471" s="93"/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</row>
    <row r="472">
      <c r="A472" s="93"/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</row>
    <row r="473">
      <c r="A473" s="93"/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</row>
    <row r="474">
      <c r="A474" s="93"/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</row>
    <row r="475">
      <c r="A475" s="93"/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</row>
    <row r="476">
      <c r="A476" s="93"/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</row>
    <row r="477">
      <c r="A477" s="93"/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</row>
    <row r="478">
      <c r="A478" s="93"/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</row>
    <row r="479">
      <c r="A479" s="93"/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</row>
    <row r="480">
      <c r="A480" s="93"/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</row>
    <row r="481">
      <c r="A481" s="93"/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</row>
    <row r="482">
      <c r="A482" s="93"/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</row>
    <row r="483">
      <c r="A483" s="93"/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</row>
    <row r="484">
      <c r="A484" s="93"/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</row>
    <row r="485">
      <c r="A485" s="93"/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</row>
    <row r="486">
      <c r="A486" s="93"/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</row>
    <row r="487">
      <c r="A487" s="93"/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</row>
    <row r="488">
      <c r="A488" s="93"/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</row>
    <row r="489">
      <c r="A489" s="93"/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</row>
    <row r="490">
      <c r="A490" s="93"/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</row>
    <row r="491">
      <c r="A491" s="93"/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</row>
    <row r="492">
      <c r="A492" s="93"/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</row>
    <row r="493">
      <c r="A493" s="93"/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</row>
    <row r="494">
      <c r="A494" s="93"/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</row>
    <row r="495">
      <c r="A495" s="93"/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</row>
    <row r="496">
      <c r="A496" s="93"/>
      <c r="B496" s="93"/>
      <c r="C496" s="93"/>
      <c r="D496" s="93"/>
      <c r="E496" s="93"/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</row>
    <row r="497">
      <c r="A497" s="93"/>
      <c r="B497" s="93"/>
      <c r="C497" s="93"/>
      <c r="D497" s="93"/>
      <c r="E497" s="93"/>
      <c r="F497" s="93"/>
      <c r="G497" s="93"/>
      <c r="H497" s="93"/>
      <c r="I497" s="93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</row>
    <row r="498">
      <c r="A498" s="93"/>
      <c r="B498" s="93"/>
      <c r="C498" s="93"/>
      <c r="D498" s="93"/>
      <c r="E498" s="93"/>
      <c r="F498" s="93"/>
      <c r="G498" s="93"/>
      <c r="H498" s="93"/>
      <c r="I498" s="93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</row>
    <row r="499">
      <c r="A499" s="93"/>
      <c r="B499" s="93"/>
      <c r="C499" s="93"/>
      <c r="D499" s="93"/>
      <c r="E499" s="93"/>
      <c r="F499" s="93"/>
      <c r="G499" s="93"/>
      <c r="H499" s="93"/>
      <c r="I499" s="93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</row>
    <row r="500">
      <c r="A500" s="93"/>
      <c r="B500" s="93"/>
      <c r="C500" s="93"/>
      <c r="D500" s="93"/>
      <c r="E500" s="93"/>
      <c r="F500" s="93"/>
      <c r="G500" s="93"/>
      <c r="H500" s="93"/>
      <c r="I500" s="93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</row>
    <row r="501">
      <c r="A501" s="93"/>
      <c r="B501" s="93"/>
      <c r="C501" s="93"/>
      <c r="D501" s="93"/>
      <c r="E501" s="93"/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</row>
    <row r="502">
      <c r="A502" s="93"/>
      <c r="B502" s="93"/>
      <c r="C502" s="93"/>
      <c r="D502" s="93"/>
      <c r="E502" s="93"/>
      <c r="F502" s="93"/>
      <c r="G502" s="93"/>
      <c r="H502" s="93"/>
      <c r="I502" s="93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</row>
    <row r="503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</row>
    <row r="504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</row>
    <row r="505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</row>
    <row r="506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</row>
    <row r="507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</row>
    <row r="508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</row>
    <row r="509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</row>
    <row r="510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</row>
    <row r="511">
      <c r="A511" s="93"/>
      <c r="B511" s="93"/>
      <c r="C511" s="93"/>
      <c r="D511" s="93"/>
      <c r="E511" s="93"/>
      <c r="F511" s="93"/>
      <c r="G511" s="93"/>
      <c r="H511" s="93"/>
      <c r="I511" s="93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</row>
    <row r="512">
      <c r="A512" s="93"/>
      <c r="B512" s="93"/>
      <c r="C512" s="93"/>
      <c r="D512" s="93"/>
      <c r="E512" s="93"/>
      <c r="F512" s="93"/>
      <c r="G512" s="93"/>
      <c r="H512" s="93"/>
      <c r="I512" s="93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</row>
    <row r="513">
      <c r="A513" s="93"/>
      <c r="B513" s="93"/>
      <c r="C513" s="93"/>
      <c r="D513" s="93"/>
      <c r="E513" s="93"/>
      <c r="F513" s="93"/>
      <c r="G513" s="93"/>
      <c r="H513" s="93"/>
      <c r="I513" s="93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</row>
    <row r="514">
      <c r="A514" s="93"/>
      <c r="B514" s="93"/>
      <c r="C514" s="93"/>
      <c r="D514" s="93"/>
      <c r="E514" s="93"/>
      <c r="F514" s="93"/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</row>
    <row r="515">
      <c r="A515" s="93"/>
      <c r="B515" s="93"/>
      <c r="C515" s="93"/>
      <c r="D515" s="93"/>
      <c r="E515" s="93"/>
      <c r="F515" s="93"/>
      <c r="G515" s="93"/>
      <c r="H515" s="93"/>
      <c r="I515" s="93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</row>
    <row r="516">
      <c r="A516" s="93"/>
      <c r="B516" s="93"/>
      <c r="C516" s="93"/>
      <c r="D516" s="93"/>
      <c r="E516" s="93"/>
      <c r="F516" s="93"/>
      <c r="G516" s="93"/>
      <c r="H516" s="93"/>
      <c r="I516" s="93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</row>
    <row r="517">
      <c r="A517" s="93"/>
      <c r="B517" s="93"/>
      <c r="C517" s="93"/>
      <c r="D517" s="93"/>
      <c r="E517" s="93"/>
      <c r="F517" s="93"/>
      <c r="G517" s="93"/>
      <c r="H517" s="93"/>
      <c r="I517" s="93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</row>
    <row r="518">
      <c r="A518" s="93"/>
      <c r="B518" s="93"/>
      <c r="C518" s="93"/>
      <c r="D518" s="93"/>
      <c r="E518" s="93"/>
      <c r="F518" s="93"/>
      <c r="G518" s="93"/>
      <c r="H518" s="93"/>
      <c r="I518" s="93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</row>
    <row r="519">
      <c r="A519" s="93"/>
      <c r="B519" s="93"/>
      <c r="C519" s="93"/>
      <c r="D519" s="93"/>
      <c r="E519" s="93"/>
      <c r="F519" s="93"/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</row>
    <row r="520">
      <c r="A520" s="93"/>
      <c r="B520" s="93"/>
      <c r="C520" s="93"/>
      <c r="D520" s="93"/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</row>
    <row r="521">
      <c r="A521" s="93"/>
      <c r="B521" s="93"/>
      <c r="C521" s="93"/>
      <c r="D521" s="93"/>
      <c r="E521" s="93"/>
      <c r="F521" s="93"/>
      <c r="G521" s="93"/>
      <c r="H521" s="93"/>
      <c r="I521" s="93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</row>
    <row r="522">
      <c r="A522" s="93"/>
      <c r="B522" s="93"/>
      <c r="C522" s="93"/>
      <c r="D522" s="93"/>
      <c r="E522" s="93"/>
      <c r="F522" s="93"/>
      <c r="G522" s="93"/>
      <c r="H522" s="93"/>
      <c r="I522" s="93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</row>
    <row r="523">
      <c r="A523" s="93"/>
      <c r="B523" s="93"/>
      <c r="C523" s="93"/>
      <c r="D523" s="93"/>
      <c r="E523" s="93"/>
      <c r="F523" s="93"/>
      <c r="G523" s="93"/>
      <c r="H523" s="93"/>
      <c r="I523" s="93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</row>
    <row r="524">
      <c r="A524" s="93"/>
      <c r="B524" s="93"/>
      <c r="C524" s="93"/>
      <c r="D524" s="93"/>
      <c r="E524" s="93"/>
      <c r="F524" s="93"/>
      <c r="G524" s="93"/>
      <c r="H524" s="93"/>
      <c r="I524" s="93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</row>
    <row r="525">
      <c r="A525" s="93"/>
      <c r="B525" s="9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</row>
    <row r="526">
      <c r="A526" s="93"/>
      <c r="B526" s="93"/>
      <c r="C526" s="93"/>
      <c r="D526" s="93"/>
      <c r="E526" s="93"/>
      <c r="F526" s="93"/>
      <c r="G526" s="93"/>
      <c r="H526" s="93"/>
      <c r="I526" s="93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</row>
    <row r="527">
      <c r="A527" s="93"/>
      <c r="B527" s="93"/>
      <c r="C527" s="93"/>
      <c r="D527" s="93"/>
      <c r="E527" s="93"/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</row>
    <row r="528">
      <c r="A528" s="93"/>
      <c r="B528" s="93"/>
      <c r="C528" s="93"/>
      <c r="D528" s="93"/>
      <c r="E528" s="93"/>
      <c r="F528" s="93"/>
      <c r="G528" s="93"/>
      <c r="H528" s="93"/>
      <c r="I528" s="93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</row>
    <row r="529">
      <c r="A529" s="93"/>
      <c r="B529" s="93"/>
      <c r="C529" s="93"/>
      <c r="D529" s="93"/>
      <c r="E529" s="93"/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</row>
    <row r="530">
      <c r="A530" s="93"/>
      <c r="B530" s="93"/>
      <c r="C530" s="93"/>
      <c r="D530" s="93"/>
      <c r="E530" s="93"/>
      <c r="F530" s="93"/>
      <c r="G530" s="93"/>
      <c r="H530" s="93"/>
      <c r="I530" s="93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</row>
    <row r="531">
      <c r="A531" s="93"/>
      <c r="B531" s="93"/>
      <c r="C531" s="93"/>
      <c r="D531" s="93"/>
      <c r="E531" s="93"/>
      <c r="F531" s="93"/>
      <c r="G531" s="93"/>
      <c r="H531" s="93"/>
      <c r="I531" s="93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</row>
    <row r="532">
      <c r="A532" s="93"/>
      <c r="B532" s="93"/>
      <c r="C532" s="93"/>
      <c r="D532" s="93"/>
      <c r="E532" s="93"/>
      <c r="F532" s="93"/>
      <c r="G532" s="93"/>
      <c r="H532" s="93"/>
      <c r="I532" s="93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</row>
    <row r="533">
      <c r="A533" s="93"/>
      <c r="B533" s="93"/>
      <c r="C533" s="93"/>
      <c r="D533" s="93"/>
      <c r="E533" s="93"/>
      <c r="F533" s="93"/>
      <c r="G533" s="93"/>
      <c r="H533" s="93"/>
      <c r="I533" s="93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</row>
    <row r="534">
      <c r="A534" s="93"/>
      <c r="B534" s="93"/>
      <c r="C534" s="93"/>
      <c r="D534" s="93"/>
      <c r="E534" s="93"/>
      <c r="F534" s="93"/>
      <c r="G534" s="93"/>
      <c r="H534" s="93"/>
      <c r="I534" s="93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</row>
    <row r="535">
      <c r="A535" s="93"/>
      <c r="B535" s="93"/>
      <c r="C535" s="93"/>
      <c r="D535" s="93"/>
      <c r="E535" s="93"/>
      <c r="F535" s="93"/>
      <c r="G535" s="93"/>
      <c r="H535" s="93"/>
      <c r="I535" s="93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</row>
    <row r="536">
      <c r="A536" s="93"/>
      <c r="B536" s="93"/>
      <c r="C536" s="93"/>
      <c r="D536" s="93"/>
      <c r="E536" s="93"/>
      <c r="F536" s="93"/>
      <c r="G536" s="93"/>
      <c r="H536" s="93"/>
      <c r="I536" s="93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</row>
    <row r="537">
      <c r="A537" s="93"/>
      <c r="B537" s="93"/>
      <c r="C537" s="93"/>
      <c r="D537" s="93"/>
      <c r="E537" s="93"/>
      <c r="F537" s="93"/>
      <c r="G537" s="93"/>
      <c r="H537" s="93"/>
      <c r="I537" s="93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</row>
    <row r="538">
      <c r="A538" s="93"/>
      <c r="B538" s="93"/>
      <c r="C538" s="93"/>
      <c r="D538" s="93"/>
      <c r="E538" s="93"/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</row>
    <row r="539">
      <c r="A539" s="93"/>
      <c r="B539" s="93"/>
      <c r="C539" s="93"/>
      <c r="D539" s="93"/>
      <c r="E539" s="93"/>
      <c r="F539" s="93"/>
      <c r="G539" s="93"/>
      <c r="H539" s="93"/>
      <c r="I539" s="93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</row>
    <row r="540">
      <c r="A540" s="93"/>
      <c r="B540" s="93"/>
      <c r="C540" s="93"/>
      <c r="D540" s="93"/>
      <c r="E540" s="93"/>
      <c r="F540" s="93"/>
      <c r="G540" s="93"/>
      <c r="H540" s="93"/>
      <c r="I540" s="93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</row>
    <row r="541">
      <c r="A541" s="93"/>
      <c r="B541" s="93"/>
      <c r="C541" s="93"/>
      <c r="D541" s="93"/>
      <c r="E541" s="93"/>
      <c r="F541" s="93"/>
      <c r="G541" s="93"/>
      <c r="H541" s="93"/>
      <c r="I541" s="93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</row>
    <row r="542">
      <c r="A542" s="93"/>
      <c r="B542" s="93"/>
      <c r="C542" s="93"/>
      <c r="D542" s="93"/>
      <c r="E542" s="93"/>
      <c r="F542" s="93"/>
      <c r="G542" s="93"/>
      <c r="H542" s="93"/>
      <c r="I542" s="93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</row>
    <row r="543">
      <c r="A543" s="93"/>
      <c r="B543" s="93"/>
      <c r="C543" s="93"/>
      <c r="D543" s="93"/>
      <c r="E543" s="93"/>
      <c r="F543" s="93"/>
      <c r="G543" s="93"/>
      <c r="H543" s="93"/>
      <c r="I543" s="93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</row>
    <row r="544">
      <c r="A544" s="93"/>
      <c r="B544" s="93"/>
      <c r="C544" s="93"/>
      <c r="D544" s="93"/>
      <c r="E544" s="93"/>
      <c r="F544" s="93"/>
      <c r="G544" s="93"/>
      <c r="H544" s="93"/>
      <c r="I544" s="93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</row>
    <row r="545">
      <c r="A545" s="93"/>
      <c r="B545" s="93"/>
      <c r="C545" s="93"/>
      <c r="D545" s="93"/>
      <c r="E545" s="93"/>
      <c r="F545" s="93"/>
      <c r="G545" s="93"/>
      <c r="H545" s="93"/>
      <c r="I545" s="93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</row>
    <row r="546">
      <c r="A546" s="93"/>
      <c r="B546" s="93"/>
      <c r="C546" s="93"/>
      <c r="D546" s="93"/>
      <c r="E546" s="93"/>
      <c r="F546" s="93"/>
      <c r="G546" s="93"/>
      <c r="H546" s="93"/>
      <c r="I546" s="93"/>
      <c r="J546" s="93"/>
      <c r="K546" s="93"/>
      <c r="L546" s="93"/>
      <c r="M546" s="93"/>
      <c r="N546" s="93"/>
      <c r="O546" s="93"/>
      <c r="P546" s="93"/>
      <c r="Q546" s="93"/>
      <c r="R546" s="93"/>
      <c r="S546" s="93"/>
      <c r="T546" s="93"/>
      <c r="U546" s="93"/>
      <c r="V546" s="93"/>
      <c r="W546" s="93"/>
      <c r="X546" s="93"/>
      <c r="Y546" s="93"/>
      <c r="Z546" s="93"/>
      <c r="AA546" s="93"/>
    </row>
    <row r="547">
      <c r="A547" s="93"/>
      <c r="B547" s="93"/>
      <c r="C547" s="93"/>
      <c r="D547" s="93"/>
      <c r="E547" s="93"/>
      <c r="F547" s="93"/>
      <c r="G547" s="93"/>
      <c r="H547" s="93"/>
      <c r="I547" s="93"/>
      <c r="J547" s="93"/>
      <c r="K547" s="93"/>
      <c r="L547" s="93"/>
      <c r="M547" s="93"/>
      <c r="N547" s="93"/>
      <c r="O547" s="93"/>
      <c r="P547" s="93"/>
      <c r="Q547" s="93"/>
      <c r="R547" s="93"/>
      <c r="S547" s="93"/>
      <c r="T547" s="93"/>
      <c r="U547" s="93"/>
      <c r="V547" s="93"/>
      <c r="W547" s="93"/>
      <c r="X547" s="93"/>
      <c r="Y547" s="93"/>
      <c r="Z547" s="93"/>
      <c r="AA547" s="93"/>
    </row>
    <row r="548">
      <c r="A548" s="93"/>
      <c r="B548" s="93"/>
      <c r="C548" s="93"/>
      <c r="D548" s="93"/>
      <c r="E548" s="93"/>
      <c r="F548" s="93"/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</row>
    <row r="549">
      <c r="A549" s="93"/>
      <c r="B549" s="93"/>
      <c r="C549" s="93"/>
      <c r="D549" s="93"/>
      <c r="E549" s="93"/>
      <c r="F549" s="93"/>
      <c r="G549" s="93"/>
      <c r="H549" s="93"/>
      <c r="I549" s="93"/>
      <c r="J549" s="93"/>
      <c r="K549" s="93"/>
      <c r="L549" s="93"/>
      <c r="M549" s="93"/>
      <c r="N549" s="93"/>
      <c r="O549" s="93"/>
      <c r="P549" s="93"/>
      <c r="Q549" s="93"/>
      <c r="R549" s="93"/>
      <c r="S549" s="93"/>
      <c r="T549" s="93"/>
      <c r="U549" s="93"/>
      <c r="V549" s="93"/>
      <c r="W549" s="93"/>
      <c r="X549" s="93"/>
      <c r="Y549" s="93"/>
      <c r="Z549" s="93"/>
      <c r="AA549" s="93"/>
    </row>
    <row r="550">
      <c r="A550" s="93"/>
      <c r="B550" s="93"/>
      <c r="C550" s="93"/>
      <c r="D550" s="93"/>
      <c r="E550" s="93"/>
      <c r="F550" s="93"/>
      <c r="G550" s="93"/>
      <c r="H550" s="93"/>
      <c r="I550" s="93"/>
      <c r="J550" s="93"/>
      <c r="K550" s="93"/>
      <c r="L550" s="93"/>
      <c r="M550" s="93"/>
      <c r="N550" s="93"/>
      <c r="O550" s="93"/>
      <c r="P550" s="93"/>
      <c r="Q550" s="93"/>
      <c r="R550" s="93"/>
      <c r="S550" s="93"/>
      <c r="T550" s="93"/>
      <c r="U550" s="93"/>
      <c r="V550" s="93"/>
      <c r="W550" s="93"/>
      <c r="X550" s="93"/>
      <c r="Y550" s="93"/>
      <c r="Z550" s="93"/>
      <c r="AA550" s="93"/>
    </row>
    <row r="551">
      <c r="A551" s="93"/>
      <c r="B551" s="93"/>
      <c r="C551" s="93"/>
      <c r="D551" s="93"/>
      <c r="E551" s="93"/>
      <c r="F551" s="93"/>
      <c r="G551" s="93"/>
      <c r="H551" s="93"/>
      <c r="I551" s="93"/>
      <c r="J551" s="93"/>
      <c r="K551" s="93"/>
      <c r="L551" s="93"/>
      <c r="M551" s="93"/>
      <c r="N551" s="93"/>
      <c r="O551" s="93"/>
      <c r="P551" s="93"/>
      <c r="Q551" s="93"/>
      <c r="R551" s="93"/>
      <c r="S551" s="93"/>
      <c r="T551" s="93"/>
      <c r="U551" s="93"/>
      <c r="V551" s="93"/>
      <c r="W551" s="93"/>
      <c r="X551" s="93"/>
      <c r="Y551" s="93"/>
      <c r="Z551" s="93"/>
      <c r="AA551" s="93"/>
    </row>
    <row r="552">
      <c r="A552" s="93"/>
      <c r="B552" s="93"/>
      <c r="C552" s="93"/>
      <c r="D552" s="93"/>
      <c r="E552" s="93"/>
      <c r="F552" s="93"/>
      <c r="G552" s="93"/>
      <c r="H552" s="93"/>
      <c r="I552" s="93"/>
      <c r="J552" s="93"/>
      <c r="K552" s="93"/>
      <c r="L552" s="93"/>
      <c r="M552" s="93"/>
      <c r="N552" s="93"/>
      <c r="O552" s="93"/>
      <c r="P552" s="93"/>
      <c r="Q552" s="93"/>
      <c r="R552" s="93"/>
      <c r="S552" s="93"/>
      <c r="T552" s="93"/>
      <c r="U552" s="93"/>
      <c r="V552" s="93"/>
      <c r="W552" s="93"/>
      <c r="X552" s="93"/>
      <c r="Y552" s="93"/>
      <c r="Z552" s="93"/>
      <c r="AA552" s="93"/>
    </row>
    <row r="553">
      <c r="A553" s="93"/>
      <c r="B553" s="93"/>
      <c r="C553" s="93"/>
      <c r="D553" s="93"/>
      <c r="E553" s="93"/>
      <c r="F553" s="93"/>
      <c r="G553" s="93"/>
      <c r="H553" s="93"/>
      <c r="I553" s="93"/>
      <c r="J553" s="93"/>
      <c r="K553" s="93"/>
      <c r="L553" s="93"/>
      <c r="M553" s="93"/>
      <c r="N553" s="93"/>
      <c r="O553" s="93"/>
      <c r="P553" s="93"/>
      <c r="Q553" s="93"/>
      <c r="R553" s="93"/>
      <c r="S553" s="93"/>
      <c r="T553" s="93"/>
      <c r="U553" s="93"/>
      <c r="V553" s="93"/>
      <c r="W553" s="93"/>
      <c r="X553" s="93"/>
      <c r="Y553" s="93"/>
      <c r="Z553" s="93"/>
      <c r="AA553" s="93"/>
    </row>
    <row r="554">
      <c r="A554" s="93"/>
      <c r="B554" s="93"/>
      <c r="C554" s="93"/>
      <c r="D554" s="93"/>
      <c r="E554" s="93"/>
      <c r="F554" s="93"/>
      <c r="G554" s="93"/>
      <c r="H554" s="93"/>
      <c r="I554" s="93"/>
      <c r="J554" s="93"/>
      <c r="K554" s="93"/>
      <c r="L554" s="93"/>
      <c r="M554" s="93"/>
      <c r="N554" s="93"/>
      <c r="O554" s="93"/>
      <c r="P554" s="93"/>
      <c r="Q554" s="93"/>
      <c r="R554" s="93"/>
      <c r="S554" s="93"/>
      <c r="T554" s="93"/>
      <c r="U554" s="93"/>
      <c r="V554" s="93"/>
      <c r="W554" s="93"/>
      <c r="X554" s="93"/>
      <c r="Y554" s="93"/>
      <c r="Z554" s="93"/>
      <c r="AA554" s="93"/>
    </row>
    <row r="555">
      <c r="A555" s="93"/>
      <c r="B555" s="93"/>
      <c r="C555" s="93"/>
      <c r="D555" s="93"/>
      <c r="E555" s="93"/>
      <c r="F555" s="93"/>
      <c r="G555" s="93"/>
      <c r="H555" s="93"/>
      <c r="I555" s="93"/>
      <c r="J555" s="93"/>
      <c r="K555" s="93"/>
      <c r="L555" s="93"/>
      <c r="M555" s="93"/>
      <c r="N555" s="93"/>
      <c r="O555" s="93"/>
      <c r="P555" s="93"/>
      <c r="Q555" s="93"/>
      <c r="R555" s="93"/>
      <c r="S555" s="93"/>
      <c r="T555" s="93"/>
      <c r="U555" s="93"/>
      <c r="V555" s="93"/>
      <c r="W555" s="93"/>
      <c r="X555" s="93"/>
      <c r="Y555" s="93"/>
      <c r="Z555" s="93"/>
      <c r="AA555" s="93"/>
    </row>
    <row r="556">
      <c r="A556" s="93"/>
      <c r="B556" s="93"/>
      <c r="C556" s="93"/>
      <c r="D556" s="93"/>
      <c r="E556" s="93"/>
      <c r="F556" s="93"/>
      <c r="G556" s="93"/>
      <c r="H556" s="93"/>
      <c r="I556" s="93"/>
      <c r="J556" s="93"/>
      <c r="K556" s="93"/>
      <c r="L556" s="93"/>
      <c r="M556" s="93"/>
      <c r="N556" s="93"/>
      <c r="O556" s="93"/>
      <c r="P556" s="93"/>
      <c r="Q556" s="93"/>
      <c r="R556" s="93"/>
      <c r="S556" s="93"/>
      <c r="T556" s="93"/>
      <c r="U556" s="93"/>
      <c r="V556" s="93"/>
      <c r="W556" s="93"/>
      <c r="X556" s="93"/>
      <c r="Y556" s="93"/>
      <c r="Z556" s="93"/>
      <c r="AA556" s="93"/>
    </row>
    <row r="557">
      <c r="A557" s="93"/>
      <c r="B557" s="93"/>
      <c r="C557" s="93"/>
      <c r="D557" s="93"/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3"/>
      <c r="AA557" s="93"/>
    </row>
    <row r="558">
      <c r="A558" s="93"/>
      <c r="B558" s="93"/>
      <c r="C558" s="93"/>
      <c r="D558" s="93"/>
      <c r="E558" s="93"/>
      <c r="F558" s="93"/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</row>
    <row r="559">
      <c r="A559" s="93"/>
      <c r="B559" s="93"/>
      <c r="C559" s="93"/>
      <c r="D559" s="93"/>
      <c r="E559" s="93"/>
      <c r="F559" s="93"/>
      <c r="G559" s="93"/>
      <c r="H559" s="93"/>
      <c r="I559" s="93"/>
      <c r="J559" s="93"/>
      <c r="K559" s="93"/>
      <c r="L559" s="93"/>
      <c r="M559" s="93"/>
      <c r="N559" s="93"/>
      <c r="O559" s="93"/>
      <c r="P559" s="93"/>
      <c r="Q559" s="93"/>
      <c r="R559" s="93"/>
      <c r="S559" s="93"/>
      <c r="T559" s="93"/>
      <c r="U559" s="93"/>
      <c r="V559" s="93"/>
      <c r="W559" s="93"/>
      <c r="X559" s="93"/>
      <c r="Y559" s="93"/>
      <c r="Z559" s="93"/>
      <c r="AA559" s="93"/>
    </row>
    <row r="560">
      <c r="A560" s="93"/>
      <c r="B560" s="93"/>
      <c r="C560" s="93"/>
      <c r="D560" s="93"/>
      <c r="E560" s="93"/>
      <c r="F560" s="93"/>
      <c r="G560" s="93"/>
      <c r="H560" s="93"/>
      <c r="I560" s="93"/>
      <c r="J560" s="93"/>
      <c r="K560" s="93"/>
      <c r="L560" s="93"/>
      <c r="M560" s="93"/>
      <c r="N560" s="93"/>
      <c r="O560" s="93"/>
      <c r="P560" s="93"/>
      <c r="Q560" s="93"/>
      <c r="R560" s="93"/>
      <c r="S560" s="93"/>
      <c r="T560" s="93"/>
      <c r="U560" s="93"/>
      <c r="V560" s="93"/>
      <c r="W560" s="93"/>
      <c r="X560" s="93"/>
      <c r="Y560" s="93"/>
      <c r="Z560" s="93"/>
      <c r="AA560" s="93"/>
    </row>
    <row r="561">
      <c r="A561" s="93"/>
      <c r="B561" s="93"/>
      <c r="C561" s="93"/>
      <c r="D561" s="93"/>
      <c r="E561" s="93"/>
      <c r="F561" s="93"/>
      <c r="G561" s="93"/>
      <c r="H561" s="93"/>
      <c r="I561" s="93"/>
      <c r="J561" s="93"/>
      <c r="K561" s="93"/>
      <c r="L561" s="93"/>
      <c r="M561" s="93"/>
      <c r="N561" s="93"/>
      <c r="O561" s="93"/>
      <c r="P561" s="93"/>
      <c r="Q561" s="93"/>
      <c r="R561" s="93"/>
      <c r="S561" s="93"/>
      <c r="T561" s="93"/>
      <c r="U561" s="93"/>
      <c r="V561" s="93"/>
      <c r="W561" s="93"/>
      <c r="X561" s="93"/>
      <c r="Y561" s="93"/>
      <c r="Z561" s="93"/>
      <c r="AA561" s="93"/>
    </row>
    <row r="562">
      <c r="A562" s="93"/>
      <c r="B562" s="93"/>
      <c r="C562" s="93"/>
      <c r="D562" s="93"/>
      <c r="E562" s="93"/>
      <c r="F562" s="93"/>
      <c r="G562" s="93"/>
      <c r="H562" s="93"/>
      <c r="I562" s="93"/>
      <c r="J562" s="93"/>
      <c r="K562" s="93"/>
      <c r="L562" s="93"/>
      <c r="M562" s="93"/>
      <c r="N562" s="93"/>
      <c r="O562" s="93"/>
      <c r="P562" s="93"/>
      <c r="Q562" s="93"/>
      <c r="R562" s="93"/>
      <c r="S562" s="93"/>
      <c r="T562" s="93"/>
      <c r="U562" s="93"/>
      <c r="V562" s="93"/>
      <c r="W562" s="93"/>
      <c r="X562" s="93"/>
      <c r="Y562" s="93"/>
      <c r="Z562" s="93"/>
      <c r="AA562" s="93"/>
    </row>
    <row r="563">
      <c r="A563" s="93"/>
      <c r="B563" s="93"/>
      <c r="C563" s="93"/>
      <c r="D563" s="93"/>
      <c r="E563" s="93"/>
      <c r="F563" s="93"/>
      <c r="G563" s="93"/>
      <c r="H563" s="93"/>
      <c r="I563" s="93"/>
      <c r="J563" s="93"/>
      <c r="K563" s="93"/>
      <c r="L563" s="93"/>
      <c r="M563" s="93"/>
      <c r="N563" s="93"/>
      <c r="O563" s="93"/>
      <c r="P563" s="93"/>
      <c r="Q563" s="93"/>
      <c r="R563" s="93"/>
      <c r="S563" s="93"/>
      <c r="T563" s="93"/>
      <c r="U563" s="93"/>
      <c r="V563" s="93"/>
      <c r="W563" s="93"/>
      <c r="X563" s="93"/>
      <c r="Y563" s="93"/>
      <c r="Z563" s="93"/>
      <c r="AA563" s="93"/>
    </row>
    <row r="564">
      <c r="A564" s="93"/>
      <c r="B564" s="93"/>
      <c r="C564" s="93"/>
      <c r="D564" s="93"/>
      <c r="E564" s="93"/>
      <c r="F564" s="93"/>
      <c r="G564" s="93"/>
      <c r="H564" s="93"/>
      <c r="I564" s="93"/>
      <c r="J564" s="93"/>
      <c r="K564" s="93"/>
      <c r="L564" s="93"/>
      <c r="M564" s="93"/>
      <c r="N564" s="93"/>
      <c r="O564" s="93"/>
      <c r="P564" s="93"/>
      <c r="Q564" s="93"/>
      <c r="R564" s="93"/>
      <c r="S564" s="93"/>
      <c r="T564" s="93"/>
      <c r="U564" s="93"/>
      <c r="V564" s="93"/>
      <c r="W564" s="93"/>
      <c r="X564" s="93"/>
      <c r="Y564" s="93"/>
      <c r="Z564" s="93"/>
      <c r="AA564" s="93"/>
    </row>
    <row r="565">
      <c r="A565" s="93"/>
      <c r="B565" s="93"/>
      <c r="C565" s="93"/>
      <c r="D565" s="93"/>
      <c r="E565" s="93"/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</row>
    <row r="566">
      <c r="A566" s="93"/>
      <c r="B566" s="93"/>
      <c r="C566" s="93"/>
      <c r="D566" s="93"/>
      <c r="E566" s="93"/>
      <c r="F566" s="93"/>
      <c r="G566" s="93"/>
      <c r="H566" s="93"/>
      <c r="I566" s="93"/>
      <c r="J566" s="93"/>
      <c r="K566" s="93"/>
      <c r="L566" s="93"/>
      <c r="M566" s="93"/>
      <c r="N566" s="93"/>
      <c r="O566" s="93"/>
      <c r="P566" s="93"/>
      <c r="Q566" s="93"/>
      <c r="R566" s="93"/>
      <c r="S566" s="93"/>
      <c r="T566" s="93"/>
      <c r="U566" s="93"/>
      <c r="V566" s="93"/>
      <c r="W566" s="93"/>
      <c r="X566" s="93"/>
      <c r="Y566" s="93"/>
      <c r="Z566" s="93"/>
      <c r="AA566" s="93"/>
    </row>
    <row r="567">
      <c r="A567" s="93"/>
      <c r="B567" s="93"/>
      <c r="C567" s="93"/>
      <c r="D567" s="93"/>
      <c r="E567" s="93"/>
      <c r="F567" s="93"/>
      <c r="G567" s="93"/>
      <c r="H567" s="93"/>
      <c r="I567" s="93"/>
      <c r="J567" s="93"/>
      <c r="K567" s="93"/>
      <c r="L567" s="93"/>
      <c r="M567" s="93"/>
      <c r="N567" s="93"/>
      <c r="O567" s="93"/>
      <c r="P567" s="93"/>
      <c r="Q567" s="93"/>
      <c r="R567" s="93"/>
      <c r="S567" s="93"/>
      <c r="T567" s="93"/>
      <c r="U567" s="93"/>
      <c r="V567" s="93"/>
      <c r="W567" s="93"/>
      <c r="X567" s="93"/>
      <c r="Y567" s="93"/>
      <c r="Z567" s="93"/>
      <c r="AA567" s="93"/>
    </row>
    <row r="568">
      <c r="A568" s="93"/>
      <c r="B568" s="93"/>
      <c r="C568" s="93"/>
      <c r="D568" s="93"/>
      <c r="E568" s="93"/>
      <c r="F568" s="93"/>
      <c r="G568" s="93"/>
      <c r="H568" s="93"/>
      <c r="I568" s="93"/>
      <c r="J568" s="93"/>
      <c r="K568" s="93"/>
      <c r="L568" s="93"/>
      <c r="M568" s="93"/>
      <c r="N568" s="93"/>
      <c r="O568" s="93"/>
      <c r="P568" s="93"/>
      <c r="Q568" s="93"/>
      <c r="R568" s="93"/>
      <c r="S568" s="93"/>
      <c r="T568" s="93"/>
      <c r="U568" s="93"/>
      <c r="V568" s="93"/>
      <c r="W568" s="93"/>
      <c r="X568" s="93"/>
      <c r="Y568" s="93"/>
      <c r="Z568" s="93"/>
      <c r="AA568" s="93"/>
    </row>
    <row r="569">
      <c r="A569" s="93"/>
      <c r="B569" s="93"/>
      <c r="C569" s="93"/>
      <c r="D569" s="93"/>
      <c r="E569" s="93"/>
      <c r="F569" s="93"/>
      <c r="G569" s="93"/>
      <c r="H569" s="93"/>
      <c r="I569" s="93"/>
      <c r="J569" s="93"/>
      <c r="K569" s="93"/>
      <c r="L569" s="93"/>
      <c r="M569" s="93"/>
      <c r="N569" s="93"/>
      <c r="O569" s="93"/>
      <c r="P569" s="93"/>
      <c r="Q569" s="93"/>
      <c r="R569" s="93"/>
      <c r="S569" s="93"/>
      <c r="T569" s="93"/>
      <c r="U569" s="93"/>
      <c r="V569" s="93"/>
      <c r="W569" s="93"/>
      <c r="X569" s="93"/>
      <c r="Y569" s="93"/>
      <c r="Z569" s="93"/>
      <c r="AA569" s="93"/>
    </row>
    <row r="570">
      <c r="A570" s="93"/>
      <c r="B570" s="93"/>
      <c r="C570" s="93"/>
      <c r="D570" s="93"/>
      <c r="E570" s="93"/>
      <c r="F570" s="93"/>
      <c r="G570" s="93"/>
      <c r="H570" s="93"/>
      <c r="I570" s="93"/>
      <c r="J570" s="93"/>
      <c r="K570" s="93"/>
      <c r="L570" s="93"/>
      <c r="M570" s="93"/>
      <c r="N570" s="93"/>
      <c r="O570" s="93"/>
      <c r="P570" s="93"/>
      <c r="Q570" s="93"/>
      <c r="R570" s="93"/>
      <c r="S570" s="93"/>
      <c r="T570" s="93"/>
      <c r="U570" s="93"/>
      <c r="V570" s="93"/>
      <c r="W570" s="93"/>
      <c r="X570" s="93"/>
      <c r="Y570" s="93"/>
      <c r="Z570" s="93"/>
      <c r="AA570" s="93"/>
    </row>
    <row r="571">
      <c r="A571" s="93"/>
      <c r="B571" s="93"/>
      <c r="C571" s="93"/>
      <c r="D571" s="93"/>
      <c r="E571" s="93"/>
      <c r="F571" s="93"/>
      <c r="G571" s="93"/>
      <c r="H571" s="93"/>
      <c r="I571" s="93"/>
      <c r="J571" s="93"/>
      <c r="K571" s="93"/>
      <c r="L571" s="93"/>
      <c r="M571" s="93"/>
      <c r="N571" s="93"/>
      <c r="O571" s="93"/>
      <c r="P571" s="93"/>
      <c r="Q571" s="93"/>
      <c r="R571" s="93"/>
      <c r="S571" s="93"/>
      <c r="T571" s="93"/>
      <c r="U571" s="93"/>
      <c r="V571" s="93"/>
      <c r="W571" s="93"/>
      <c r="X571" s="93"/>
      <c r="Y571" s="93"/>
      <c r="Z571" s="93"/>
      <c r="AA571" s="93"/>
    </row>
    <row r="572">
      <c r="A572" s="93"/>
      <c r="B572" s="93"/>
      <c r="C572" s="93"/>
      <c r="D572" s="93"/>
      <c r="E572" s="93"/>
      <c r="F572" s="93"/>
      <c r="G572" s="93"/>
      <c r="H572" s="93"/>
      <c r="I572" s="93"/>
      <c r="J572" s="93"/>
      <c r="K572" s="93"/>
      <c r="L572" s="93"/>
      <c r="M572" s="93"/>
      <c r="N572" s="93"/>
      <c r="O572" s="93"/>
      <c r="P572" s="93"/>
      <c r="Q572" s="93"/>
      <c r="R572" s="93"/>
      <c r="S572" s="93"/>
      <c r="T572" s="93"/>
      <c r="U572" s="93"/>
      <c r="V572" s="93"/>
      <c r="W572" s="93"/>
      <c r="X572" s="93"/>
      <c r="Y572" s="93"/>
      <c r="Z572" s="93"/>
      <c r="AA572" s="93"/>
    </row>
    <row r="573">
      <c r="A573" s="93"/>
      <c r="B573" s="93"/>
      <c r="C573" s="93"/>
      <c r="D573" s="93"/>
      <c r="E573" s="93"/>
      <c r="F573" s="93"/>
      <c r="G573" s="93"/>
      <c r="H573" s="93"/>
      <c r="I573" s="93"/>
      <c r="J573" s="93"/>
      <c r="K573" s="93"/>
      <c r="L573" s="93"/>
      <c r="M573" s="93"/>
      <c r="N573" s="93"/>
      <c r="O573" s="93"/>
      <c r="P573" s="93"/>
      <c r="Q573" s="93"/>
      <c r="R573" s="93"/>
      <c r="S573" s="93"/>
      <c r="T573" s="93"/>
      <c r="U573" s="93"/>
      <c r="V573" s="93"/>
      <c r="W573" s="93"/>
      <c r="X573" s="93"/>
      <c r="Y573" s="93"/>
      <c r="Z573" s="93"/>
      <c r="AA573" s="93"/>
    </row>
    <row r="574">
      <c r="A574" s="93"/>
      <c r="B574" s="93"/>
      <c r="C574" s="93"/>
      <c r="D574" s="93"/>
      <c r="E574" s="93"/>
      <c r="F574" s="93"/>
      <c r="G574" s="93"/>
      <c r="H574" s="93"/>
      <c r="I574" s="93"/>
      <c r="J574" s="93"/>
      <c r="K574" s="93"/>
      <c r="L574" s="93"/>
      <c r="M574" s="93"/>
      <c r="N574" s="93"/>
      <c r="O574" s="93"/>
      <c r="P574" s="93"/>
      <c r="Q574" s="93"/>
      <c r="R574" s="93"/>
      <c r="S574" s="93"/>
      <c r="T574" s="93"/>
      <c r="U574" s="93"/>
      <c r="V574" s="93"/>
      <c r="W574" s="93"/>
      <c r="X574" s="93"/>
      <c r="Y574" s="93"/>
      <c r="Z574" s="93"/>
      <c r="AA574" s="93"/>
    </row>
    <row r="575">
      <c r="A575" s="93"/>
      <c r="B575" s="93"/>
      <c r="C575" s="93"/>
      <c r="D575" s="93"/>
      <c r="E575" s="93"/>
      <c r="F575" s="93"/>
      <c r="G575" s="93"/>
      <c r="H575" s="93"/>
      <c r="I575" s="93"/>
      <c r="J575" s="93"/>
      <c r="K575" s="93"/>
      <c r="L575" s="93"/>
      <c r="M575" s="93"/>
      <c r="N575" s="93"/>
      <c r="O575" s="93"/>
      <c r="P575" s="93"/>
      <c r="Q575" s="93"/>
      <c r="R575" s="93"/>
      <c r="S575" s="93"/>
      <c r="T575" s="93"/>
      <c r="U575" s="93"/>
      <c r="V575" s="93"/>
      <c r="W575" s="93"/>
      <c r="X575" s="93"/>
      <c r="Y575" s="93"/>
      <c r="Z575" s="93"/>
      <c r="AA575" s="93"/>
    </row>
    <row r="576">
      <c r="A576" s="93"/>
      <c r="B576" s="93"/>
      <c r="C576" s="93"/>
      <c r="D576" s="93"/>
      <c r="E576" s="93"/>
      <c r="F576" s="93"/>
      <c r="G576" s="93"/>
      <c r="H576" s="93"/>
      <c r="I576" s="93"/>
      <c r="J576" s="93"/>
      <c r="K576" s="93"/>
      <c r="L576" s="93"/>
      <c r="M576" s="93"/>
      <c r="N576" s="93"/>
      <c r="O576" s="93"/>
      <c r="P576" s="93"/>
      <c r="Q576" s="93"/>
      <c r="R576" s="93"/>
      <c r="S576" s="93"/>
      <c r="T576" s="93"/>
      <c r="U576" s="93"/>
      <c r="V576" s="93"/>
      <c r="W576" s="93"/>
      <c r="X576" s="93"/>
      <c r="Y576" s="93"/>
      <c r="Z576" s="93"/>
      <c r="AA576" s="93"/>
    </row>
    <row r="577">
      <c r="A577" s="93"/>
      <c r="B577" s="93"/>
      <c r="C577" s="93"/>
      <c r="D577" s="93"/>
      <c r="E577" s="93"/>
      <c r="F577" s="93"/>
      <c r="G577" s="93"/>
      <c r="H577" s="93"/>
      <c r="I577" s="93"/>
      <c r="J577" s="93"/>
      <c r="K577" s="93"/>
      <c r="L577" s="93"/>
      <c r="M577" s="93"/>
      <c r="N577" s="93"/>
      <c r="O577" s="93"/>
      <c r="P577" s="93"/>
      <c r="Q577" s="93"/>
      <c r="R577" s="93"/>
      <c r="S577" s="93"/>
      <c r="T577" s="93"/>
      <c r="U577" s="93"/>
      <c r="V577" s="93"/>
      <c r="W577" s="93"/>
      <c r="X577" s="93"/>
      <c r="Y577" s="93"/>
      <c r="Z577" s="93"/>
      <c r="AA577" s="93"/>
    </row>
    <row r="578">
      <c r="A578" s="93"/>
      <c r="B578" s="93"/>
      <c r="C578" s="93"/>
      <c r="D578" s="93"/>
      <c r="E578" s="93"/>
      <c r="F578" s="93"/>
      <c r="G578" s="93"/>
      <c r="H578" s="93"/>
      <c r="I578" s="93"/>
      <c r="J578" s="93"/>
      <c r="K578" s="93"/>
      <c r="L578" s="93"/>
      <c r="M578" s="93"/>
      <c r="N578" s="93"/>
      <c r="O578" s="93"/>
      <c r="P578" s="93"/>
      <c r="Q578" s="93"/>
      <c r="R578" s="93"/>
      <c r="S578" s="93"/>
      <c r="T578" s="93"/>
      <c r="U578" s="93"/>
      <c r="V578" s="93"/>
      <c r="W578" s="93"/>
      <c r="X578" s="93"/>
      <c r="Y578" s="93"/>
      <c r="Z578" s="93"/>
      <c r="AA578" s="93"/>
    </row>
    <row r="579">
      <c r="A579" s="93"/>
      <c r="B579" s="93"/>
      <c r="C579" s="93"/>
      <c r="D579" s="93"/>
      <c r="E579" s="93"/>
      <c r="F579" s="93"/>
      <c r="G579" s="93"/>
      <c r="H579" s="93"/>
      <c r="I579" s="93"/>
      <c r="J579" s="93"/>
      <c r="K579" s="93"/>
      <c r="L579" s="93"/>
      <c r="M579" s="93"/>
      <c r="N579" s="93"/>
      <c r="O579" s="93"/>
      <c r="P579" s="93"/>
      <c r="Q579" s="93"/>
      <c r="R579" s="93"/>
      <c r="S579" s="93"/>
      <c r="T579" s="93"/>
      <c r="U579" s="93"/>
      <c r="V579" s="93"/>
      <c r="W579" s="93"/>
      <c r="X579" s="93"/>
      <c r="Y579" s="93"/>
      <c r="Z579" s="93"/>
      <c r="AA579" s="93"/>
    </row>
    <row r="580">
      <c r="A580" s="93"/>
      <c r="B580" s="93"/>
      <c r="C580" s="93"/>
      <c r="D580" s="93"/>
      <c r="E580" s="93"/>
      <c r="F580" s="93"/>
      <c r="G580" s="93"/>
      <c r="H580" s="93"/>
      <c r="I580" s="93"/>
      <c r="J580" s="93"/>
      <c r="K580" s="93"/>
      <c r="L580" s="93"/>
      <c r="M580" s="93"/>
      <c r="N580" s="93"/>
      <c r="O580" s="93"/>
      <c r="P580" s="93"/>
      <c r="Q580" s="93"/>
      <c r="R580" s="93"/>
      <c r="S580" s="93"/>
      <c r="T580" s="93"/>
      <c r="U580" s="93"/>
      <c r="V580" s="93"/>
      <c r="W580" s="93"/>
      <c r="X580" s="93"/>
      <c r="Y580" s="93"/>
      <c r="Z580" s="93"/>
      <c r="AA580" s="93"/>
    </row>
    <row r="581">
      <c r="A581" s="93"/>
      <c r="B581" s="93"/>
      <c r="C581" s="93"/>
      <c r="D581" s="93"/>
      <c r="E581" s="93"/>
      <c r="F581" s="93"/>
      <c r="G581" s="93"/>
      <c r="H581" s="93"/>
      <c r="I581" s="93"/>
      <c r="J581" s="93"/>
      <c r="K581" s="93"/>
      <c r="L581" s="93"/>
      <c r="M581" s="93"/>
      <c r="N581" s="93"/>
      <c r="O581" s="93"/>
      <c r="P581" s="93"/>
      <c r="Q581" s="93"/>
      <c r="R581" s="93"/>
      <c r="S581" s="93"/>
      <c r="T581" s="93"/>
      <c r="U581" s="93"/>
      <c r="V581" s="93"/>
      <c r="W581" s="93"/>
      <c r="X581" s="93"/>
      <c r="Y581" s="93"/>
      <c r="Z581" s="93"/>
      <c r="AA581" s="93"/>
    </row>
    <row r="582">
      <c r="A582" s="93"/>
      <c r="B582" s="93"/>
      <c r="C582" s="93"/>
      <c r="D582" s="93"/>
      <c r="E582" s="93"/>
      <c r="F582" s="93"/>
      <c r="G582" s="93"/>
      <c r="H582" s="93"/>
      <c r="I582" s="93"/>
      <c r="J582" s="93"/>
      <c r="K582" s="93"/>
      <c r="L582" s="93"/>
      <c r="M582" s="93"/>
      <c r="N582" s="93"/>
      <c r="O582" s="93"/>
      <c r="P582" s="93"/>
      <c r="Q582" s="93"/>
      <c r="R582" s="93"/>
      <c r="S582" s="93"/>
      <c r="T582" s="93"/>
      <c r="U582" s="93"/>
      <c r="V582" s="93"/>
      <c r="W582" s="93"/>
      <c r="X582" s="93"/>
      <c r="Y582" s="93"/>
      <c r="Z582" s="93"/>
      <c r="AA582" s="93"/>
    </row>
    <row r="583">
      <c r="A583" s="93"/>
      <c r="B583" s="93"/>
      <c r="C583" s="93"/>
      <c r="D583" s="93"/>
      <c r="E583" s="93"/>
      <c r="F583" s="93"/>
      <c r="G583" s="93"/>
      <c r="H583" s="93"/>
      <c r="I583" s="93"/>
      <c r="J583" s="93"/>
      <c r="K583" s="93"/>
      <c r="L583" s="93"/>
      <c r="M583" s="93"/>
      <c r="N583" s="93"/>
      <c r="O583" s="93"/>
      <c r="P583" s="93"/>
      <c r="Q583" s="93"/>
      <c r="R583" s="93"/>
      <c r="S583" s="93"/>
      <c r="T583" s="93"/>
      <c r="U583" s="93"/>
      <c r="V583" s="93"/>
      <c r="W583" s="93"/>
      <c r="X583" s="93"/>
      <c r="Y583" s="93"/>
      <c r="Z583" s="93"/>
      <c r="AA583" s="93"/>
    </row>
    <row r="584">
      <c r="A584" s="93"/>
      <c r="B584" s="93"/>
      <c r="C584" s="93"/>
      <c r="D584" s="93"/>
      <c r="E584" s="93"/>
      <c r="F584" s="93"/>
      <c r="G584" s="93"/>
      <c r="H584" s="93"/>
      <c r="I584" s="93"/>
      <c r="J584" s="93"/>
      <c r="K584" s="93"/>
      <c r="L584" s="93"/>
      <c r="M584" s="93"/>
      <c r="N584" s="93"/>
      <c r="O584" s="93"/>
      <c r="P584" s="93"/>
      <c r="Q584" s="93"/>
      <c r="R584" s="93"/>
      <c r="S584" s="93"/>
      <c r="T584" s="93"/>
      <c r="U584" s="93"/>
      <c r="V584" s="93"/>
      <c r="W584" s="93"/>
      <c r="X584" s="93"/>
      <c r="Y584" s="93"/>
      <c r="Z584" s="93"/>
      <c r="AA584" s="93"/>
    </row>
    <row r="585">
      <c r="A585" s="93"/>
      <c r="B585" s="93"/>
      <c r="C585" s="93"/>
      <c r="D585" s="93"/>
      <c r="E585" s="93"/>
      <c r="F585" s="93"/>
      <c r="G585" s="93"/>
      <c r="H585" s="93"/>
      <c r="I585" s="93"/>
      <c r="J585" s="93"/>
      <c r="K585" s="93"/>
      <c r="L585" s="93"/>
      <c r="M585" s="93"/>
      <c r="N585" s="93"/>
      <c r="O585" s="93"/>
      <c r="P585" s="93"/>
      <c r="Q585" s="93"/>
      <c r="R585" s="93"/>
      <c r="S585" s="93"/>
      <c r="T585" s="93"/>
      <c r="U585" s="93"/>
      <c r="V585" s="93"/>
      <c r="W585" s="93"/>
      <c r="X585" s="93"/>
      <c r="Y585" s="93"/>
      <c r="Z585" s="93"/>
      <c r="AA585" s="93"/>
    </row>
    <row r="586">
      <c r="A586" s="93"/>
      <c r="B586" s="93"/>
      <c r="C586" s="93"/>
      <c r="D586" s="93"/>
      <c r="E586" s="93"/>
      <c r="F586" s="93"/>
      <c r="G586" s="93"/>
      <c r="H586" s="93"/>
      <c r="I586" s="93"/>
      <c r="J586" s="93"/>
      <c r="K586" s="93"/>
      <c r="L586" s="93"/>
      <c r="M586" s="93"/>
      <c r="N586" s="93"/>
      <c r="O586" s="93"/>
      <c r="P586" s="93"/>
      <c r="Q586" s="93"/>
      <c r="R586" s="93"/>
      <c r="S586" s="93"/>
      <c r="T586" s="93"/>
      <c r="U586" s="93"/>
      <c r="V586" s="93"/>
      <c r="W586" s="93"/>
      <c r="X586" s="93"/>
      <c r="Y586" s="93"/>
      <c r="Z586" s="93"/>
      <c r="AA586" s="93"/>
    </row>
    <row r="587">
      <c r="A587" s="93"/>
      <c r="B587" s="93"/>
      <c r="C587" s="93"/>
      <c r="D587" s="93"/>
      <c r="E587" s="93"/>
      <c r="F587" s="93"/>
      <c r="G587" s="93"/>
      <c r="H587" s="93"/>
      <c r="I587" s="93"/>
      <c r="J587" s="93"/>
      <c r="K587" s="93"/>
      <c r="L587" s="93"/>
      <c r="M587" s="93"/>
      <c r="N587" s="93"/>
      <c r="O587" s="93"/>
      <c r="P587" s="93"/>
      <c r="Q587" s="93"/>
      <c r="R587" s="93"/>
      <c r="S587" s="93"/>
      <c r="T587" s="93"/>
      <c r="U587" s="93"/>
      <c r="V587" s="93"/>
      <c r="W587" s="93"/>
      <c r="X587" s="93"/>
      <c r="Y587" s="93"/>
      <c r="Z587" s="93"/>
      <c r="AA587" s="93"/>
    </row>
    <row r="588">
      <c r="A588" s="93"/>
      <c r="B588" s="93"/>
      <c r="C588" s="93"/>
      <c r="D588" s="93"/>
      <c r="E588" s="93"/>
      <c r="F588" s="93"/>
      <c r="G588" s="93"/>
      <c r="H588" s="93"/>
      <c r="I588" s="93"/>
      <c r="J588" s="93"/>
      <c r="K588" s="93"/>
      <c r="L588" s="93"/>
      <c r="M588" s="93"/>
      <c r="N588" s="93"/>
      <c r="O588" s="93"/>
      <c r="P588" s="93"/>
      <c r="Q588" s="93"/>
      <c r="R588" s="93"/>
      <c r="S588" s="93"/>
      <c r="T588" s="93"/>
      <c r="U588" s="93"/>
      <c r="V588" s="93"/>
      <c r="W588" s="93"/>
      <c r="X588" s="93"/>
      <c r="Y588" s="93"/>
      <c r="Z588" s="93"/>
      <c r="AA588" s="93"/>
    </row>
    <row r="589">
      <c r="A589" s="93"/>
      <c r="B589" s="93"/>
      <c r="C589" s="93"/>
      <c r="D589" s="93"/>
      <c r="E589" s="93"/>
      <c r="F589" s="93"/>
      <c r="G589" s="93"/>
      <c r="H589" s="93"/>
      <c r="I589" s="93"/>
      <c r="J589" s="93"/>
      <c r="K589" s="93"/>
      <c r="L589" s="93"/>
      <c r="M589" s="93"/>
      <c r="N589" s="93"/>
      <c r="O589" s="93"/>
      <c r="P589" s="93"/>
      <c r="Q589" s="93"/>
      <c r="R589" s="93"/>
      <c r="S589" s="93"/>
      <c r="T589" s="93"/>
      <c r="U589" s="93"/>
      <c r="V589" s="93"/>
      <c r="W589" s="93"/>
      <c r="X589" s="93"/>
      <c r="Y589" s="93"/>
      <c r="Z589" s="93"/>
      <c r="AA589" s="93"/>
    </row>
    <row r="590">
      <c r="A590" s="93"/>
      <c r="B590" s="93"/>
      <c r="C590" s="93"/>
      <c r="D590" s="93"/>
      <c r="E590" s="93"/>
      <c r="F590" s="93"/>
      <c r="G590" s="93"/>
      <c r="H590" s="93"/>
      <c r="I590" s="93"/>
      <c r="J590" s="93"/>
      <c r="K590" s="93"/>
      <c r="L590" s="93"/>
      <c r="M590" s="93"/>
      <c r="N590" s="93"/>
      <c r="O590" s="93"/>
      <c r="P590" s="93"/>
      <c r="Q590" s="93"/>
      <c r="R590" s="93"/>
      <c r="S590" s="93"/>
      <c r="T590" s="93"/>
      <c r="U590" s="93"/>
      <c r="V590" s="93"/>
      <c r="W590" s="93"/>
      <c r="X590" s="93"/>
      <c r="Y590" s="93"/>
      <c r="Z590" s="93"/>
      <c r="AA590" s="93"/>
    </row>
    <row r="591">
      <c r="A591" s="93"/>
      <c r="B591" s="93"/>
      <c r="C591" s="93"/>
      <c r="D591" s="93"/>
      <c r="E591" s="93"/>
      <c r="F591" s="93"/>
      <c r="G591" s="93"/>
      <c r="H591" s="93"/>
      <c r="I591" s="93"/>
      <c r="J591" s="93"/>
      <c r="K591" s="93"/>
      <c r="L591" s="93"/>
      <c r="M591" s="93"/>
      <c r="N591" s="93"/>
      <c r="O591" s="93"/>
      <c r="P591" s="93"/>
      <c r="Q591" s="93"/>
      <c r="R591" s="93"/>
      <c r="S591" s="93"/>
      <c r="T591" s="93"/>
      <c r="U591" s="93"/>
      <c r="V591" s="93"/>
      <c r="W591" s="93"/>
      <c r="X591" s="93"/>
      <c r="Y591" s="93"/>
      <c r="Z591" s="93"/>
      <c r="AA591" s="93"/>
    </row>
    <row r="592">
      <c r="A592" s="93"/>
      <c r="B592" s="93"/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</row>
    <row r="593">
      <c r="A593" s="93"/>
      <c r="B593" s="93"/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  <c r="S593" s="93"/>
      <c r="T593" s="93"/>
      <c r="U593" s="93"/>
      <c r="V593" s="93"/>
      <c r="W593" s="93"/>
      <c r="X593" s="93"/>
      <c r="Y593" s="93"/>
      <c r="Z593" s="93"/>
      <c r="AA593" s="93"/>
    </row>
    <row r="594">
      <c r="A594" s="93"/>
      <c r="B594" s="93"/>
      <c r="C594" s="93"/>
      <c r="D594" s="93"/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3"/>
      <c r="AA594" s="93"/>
    </row>
    <row r="595">
      <c r="A595" s="93"/>
      <c r="B595" s="93"/>
      <c r="C595" s="93"/>
      <c r="D595" s="93"/>
      <c r="E595" s="93"/>
      <c r="F595" s="93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93"/>
      <c r="W595" s="93"/>
      <c r="X595" s="93"/>
      <c r="Y595" s="93"/>
      <c r="Z595" s="93"/>
      <c r="AA595" s="93"/>
    </row>
    <row r="596">
      <c r="A596" s="93"/>
      <c r="B596" s="93"/>
      <c r="C596" s="93"/>
      <c r="D596" s="93"/>
      <c r="E596" s="93"/>
      <c r="F596" s="93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93"/>
      <c r="W596" s="93"/>
      <c r="X596" s="93"/>
      <c r="Y596" s="93"/>
      <c r="Z596" s="93"/>
      <c r="AA596" s="93"/>
    </row>
    <row r="597">
      <c r="A597" s="93"/>
      <c r="B597" s="93"/>
      <c r="C597" s="93"/>
      <c r="D597" s="93"/>
      <c r="E597" s="93"/>
      <c r="F597" s="93"/>
      <c r="G597" s="93"/>
      <c r="H597" s="93"/>
      <c r="I597" s="93"/>
      <c r="J597" s="93"/>
      <c r="K597" s="93"/>
      <c r="L597" s="93"/>
      <c r="M597" s="93"/>
      <c r="N597" s="93"/>
      <c r="O597" s="93"/>
      <c r="P597" s="93"/>
      <c r="Q597" s="93"/>
      <c r="R597" s="93"/>
      <c r="S597" s="93"/>
      <c r="T597" s="93"/>
      <c r="U597" s="93"/>
      <c r="V597" s="93"/>
      <c r="W597" s="93"/>
      <c r="X597" s="93"/>
      <c r="Y597" s="93"/>
      <c r="Z597" s="93"/>
      <c r="AA597" s="93"/>
    </row>
    <row r="598">
      <c r="A598" s="93"/>
      <c r="B598" s="93"/>
      <c r="C598" s="93"/>
      <c r="D598" s="93"/>
      <c r="E598" s="93"/>
      <c r="F598" s="93"/>
      <c r="G598" s="93"/>
      <c r="H598" s="93"/>
      <c r="I598" s="93"/>
      <c r="J598" s="93"/>
      <c r="K598" s="93"/>
      <c r="L598" s="93"/>
      <c r="M598" s="93"/>
      <c r="N598" s="93"/>
      <c r="O598" s="93"/>
      <c r="P598" s="93"/>
      <c r="Q598" s="93"/>
      <c r="R598" s="93"/>
      <c r="S598" s="93"/>
      <c r="T598" s="93"/>
      <c r="U598" s="93"/>
      <c r="V598" s="93"/>
      <c r="W598" s="93"/>
      <c r="X598" s="93"/>
      <c r="Y598" s="93"/>
      <c r="Z598" s="93"/>
      <c r="AA598" s="93"/>
    </row>
    <row r="599">
      <c r="A599" s="93"/>
      <c r="B599" s="93"/>
      <c r="C599" s="93"/>
      <c r="D599" s="93"/>
      <c r="E599" s="93"/>
      <c r="F599" s="93"/>
      <c r="G599" s="93"/>
      <c r="H599" s="93"/>
      <c r="I599" s="93"/>
      <c r="J599" s="93"/>
      <c r="K599" s="93"/>
      <c r="L599" s="93"/>
      <c r="M599" s="93"/>
      <c r="N599" s="93"/>
      <c r="O599" s="93"/>
      <c r="P599" s="93"/>
      <c r="Q599" s="93"/>
      <c r="R599" s="93"/>
      <c r="S599" s="93"/>
      <c r="T599" s="93"/>
      <c r="U599" s="93"/>
      <c r="V599" s="93"/>
      <c r="W599" s="93"/>
      <c r="X599" s="93"/>
      <c r="Y599" s="93"/>
      <c r="Z599" s="93"/>
      <c r="AA599" s="93"/>
    </row>
    <row r="600">
      <c r="A600" s="93"/>
      <c r="B600" s="93"/>
      <c r="C600" s="93"/>
      <c r="D600" s="93"/>
      <c r="E600" s="93"/>
      <c r="F600" s="93"/>
      <c r="G600" s="93"/>
      <c r="H600" s="93"/>
      <c r="I600" s="93"/>
      <c r="J600" s="93"/>
      <c r="K600" s="93"/>
      <c r="L600" s="93"/>
      <c r="M600" s="93"/>
      <c r="N600" s="93"/>
      <c r="O600" s="93"/>
      <c r="P600" s="93"/>
      <c r="Q600" s="93"/>
      <c r="R600" s="93"/>
      <c r="S600" s="93"/>
      <c r="T600" s="93"/>
      <c r="U600" s="93"/>
      <c r="V600" s="93"/>
      <c r="W600" s="93"/>
      <c r="X600" s="93"/>
      <c r="Y600" s="93"/>
      <c r="Z600" s="93"/>
      <c r="AA600" s="93"/>
    </row>
    <row r="601">
      <c r="A601" s="93"/>
      <c r="B601" s="93"/>
      <c r="C601" s="93"/>
      <c r="D601" s="93"/>
      <c r="E601" s="93"/>
      <c r="F601" s="93"/>
      <c r="G601" s="93"/>
      <c r="H601" s="93"/>
      <c r="I601" s="93"/>
      <c r="J601" s="93"/>
      <c r="K601" s="93"/>
      <c r="L601" s="93"/>
      <c r="M601" s="93"/>
      <c r="N601" s="93"/>
      <c r="O601" s="93"/>
      <c r="P601" s="93"/>
      <c r="Q601" s="93"/>
      <c r="R601" s="93"/>
      <c r="S601" s="93"/>
      <c r="T601" s="93"/>
      <c r="U601" s="93"/>
      <c r="V601" s="93"/>
      <c r="W601" s="93"/>
      <c r="X601" s="93"/>
      <c r="Y601" s="93"/>
      <c r="Z601" s="93"/>
      <c r="AA601" s="93"/>
    </row>
    <row r="602">
      <c r="A602" s="93"/>
      <c r="B602" s="93"/>
      <c r="C602" s="93"/>
      <c r="D602" s="93"/>
      <c r="E602" s="93"/>
      <c r="F602" s="93"/>
      <c r="G602" s="93"/>
      <c r="H602" s="93"/>
      <c r="I602" s="93"/>
      <c r="J602" s="93"/>
      <c r="K602" s="93"/>
      <c r="L602" s="93"/>
      <c r="M602" s="93"/>
      <c r="N602" s="93"/>
      <c r="O602" s="93"/>
      <c r="P602" s="93"/>
      <c r="Q602" s="93"/>
      <c r="R602" s="93"/>
      <c r="S602" s="93"/>
      <c r="T602" s="93"/>
      <c r="U602" s="93"/>
      <c r="V602" s="93"/>
      <c r="W602" s="93"/>
      <c r="X602" s="93"/>
      <c r="Y602" s="93"/>
      <c r="Z602" s="93"/>
      <c r="AA602" s="93"/>
    </row>
    <row r="603">
      <c r="A603" s="93"/>
      <c r="B603" s="93"/>
      <c r="C603" s="93"/>
      <c r="D603" s="93"/>
      <c r="E603" s="93"/>
      <c r="F603" s="93"/>
      <c r="G603" s="93"/>
      <c r="H603" s="93"/>
      <c r="I603" s="93"/>
      <c r="J603" s="93"/>
      <c r="K603" s="93"/>
      <c r="L603" s="93"/>
      <c r="M603" s="93"/>
      <c r="N603" s="93"/>
      <c r="O603" s="93"/>
      <c r="P603" s="93"/>
      <c r="Q603" s="93"/>
      <c r="R603" s="93"/>
      <c r="S603" s="93"/>
      <c r="T603" s="93"/>
      <c r="U603" s="93"/>
      <c r="V603" s="93"/>
      <c r="W603" s="93"/>
      <c r="X603" s="93"/>
      <c r="Y603" s="93"/>
      <c r="Z603" s="93"/>
      <c r="AA603" s="93"/>
    </row>
    <row r="604">
      <c r="A604" s="93"/>
      <c r="B604" s="93"/>
      <c r="C604" s="93"/>
      <c r="D604" s="93"/>
      <c r="E604" s="93"/>
      <c r="F604" s="93"/>
      <c r="G604" s="93"/>
      <c r="H604" s="93"/>
      <c r="I604" s="93"/>
      <c r="J604" s="93"/>
      <c r="K604" s="93"/>
      <c r="L604" s="93"/>
      <c r="M604" s="93"/>
      <c r="N604" s="93"/>
      <c r="O604" s="93"/>
      <c r="P604" s="93"/>
      <c r="Q604" s="93"/>
      <c r="R604" s="93"/>
      <c r="S604" s="93"/>
      <c r="T604" s="93"/>
      <c r="U604" s="93"/>
      <c r="V604" s="93"/>
      <c r="W604" s="93"/>
      <c r="X604" s="93"/>
      <c r="Y604" s="93"/>
      <c r="Z604" s="93"/>
      <c r="AA604" s="93"/>
    </row>
    <row r="605">
      <c r="A605" s="93"/>
      <c r="B605" s="93"/>
      <c r="C605" s="93"/>
      <c r="D605" s="93"/>
      <c r="E605" s="93"/>
      <c r="F605" s="93"/>
      <c r="G605" s="93"/>
      <c r="H605" s="93"/>
      <c r="I605" s="93"/>
      <c r="J605" s="93"/>
      <c r="K605" s="93"/>
      <c r="L605" s="93"/>
      <c r="M605" s="93"/>
      <c r="N605" s="93"/>
      <c r="O605" s="93"/>
      <c r="P605" s="93"/>
      <c r="Q605" s="93"/>
      <c r="R605" s="93"/>
      <c r="S605" s="93"/>
      <c r="T605" s="93"/>
      <c r="U605" s="93"/>
      <c r="V605" s="93"/>
      <c r="W605" s="93"/>
      <c r="X605" s="93"/>
      <c r="Y605" s="93"/>
      <c r="Z605" s="93"/>
      <c r="AA605" s="93"/>
    </row>
    <row r="606">
      <c r="A606" s="93"/>
      <c r="B606" s="93"/>
      <c r="C606" s="93"/>
      <c r="D606" s="93"/>
      <c r="E606" s="93"/>
      <c r="F606" s="93"/>
      <c r="G606" s="93"/>
      <c r="H606" s="93"/>
      <c r="I606" s="93"/>
      <c r="J606" s="93"/>
      <c r="K606" s="93"/>
      <c r="L606" s="93"/>
      <c r="M606" s="93"/>
      <c r="N606" s="93"/>
      <c r="O606" s="93"/>
      <c r="P606" s="93"/>
      <c r="Q606" s="93"/>
      <c r="R606" s="93"/>
      <c r="S606" s="93"/>
      <c r="T606" s="93"/>
      <c r="U606" s="93"/>
      <c r="V606" s="93"/>
      <c r="W606" s="93"/>
      <c r="X606" s="93"/>
      <c r="Y606" s="93"/>
      <c r="Z606" s="93"/>
      <c r="AA606" s="93"/>
    </row>
    <row r="607">
      <c r="A607" s="93"/>
      <c r="B607" s="93"/>
      <c r="C607" s="93"/>
      <c r="D607" s="93"/>
      <c r="E607" s="93"/>
      <c r="F607" s="93"/>
      <c r="G607" s="93"/>
      <c r="H607" s="93"/>
      <c r="I607" s="93"/>
      <c r="J607" s="93"/>
      <c r="K607" s="93"/>
      <c r="L607" s="93"/>
      <c r="M607" s="93"/>
      <c r="N607" s="93"/>
      <c r="O607" s="93"/>
      <c r="P607" s="93"/>
      <c r="Q607" s="93"/>
      <c r="R607" s="93"/>
      <c r="S607" s="93"/>
      <c r="T607" s="93"/>
      <c r="U607" s="93"/>
      <c r="V607" s="93"/>
      <c r="W607" s="93"/>
      <c r="X607" s="93"/>
      <c r="Y607" s="93"/>
      <c r="Z607" s="93"/>
      <c r="AA607" s="93"/>
    </row>
    <row r="608">
      <c r="A608" s="93"/>
      <c r="B608" s="93"/>
      <c r="C608" s="93"/>
      <c r="D608" s="93"/>
      <c r="E608" s="93"/>
      <c r="F608" s="93"/>
      <c r="G608" s="93"/>
      <c r="H608" s="93"/>
      <c r="I608" s="93"/>
      <c r="J608" s="93"/>
      <c r="K608" s="93"/>
      <c r="L608" s="93"/>
      <c r="M608" s="93"/>
      <c r="N608" s="93"/>
      <c r="O608" s="93"/>
      <c r="P608" s="93"/>
      <c r="Q608" s="93"/>
      <c r="R608" s="93"/>
      <c r="S608" s="93"/>
      <c r="T608" s="93"/>
      <c r="U608" s="93"/>
      <c r="V608" s="93"/>
      <c r="W608" s="93"/>
      <c r="X608" s="93"/>
      <c r="Y608" s="93"/>
      <c r="Z608" s="93"/>
      <c r="AA608" s="93"/>
    </row>
    <row r="609">
      <c r="A609" s="93"/>
      <c r="B609" s="93"/>
      <c r="C609" s="93"/>
      <c r="D609" s="93"/>
      <c r="E609" s="93"/>
      <c r="F609" s="93"/>
      <c r="G609" s="93"/>
      <c r="H609" s="93"/>
      <c r="I609" s="93"/>
      <c r="J609" s="93"/>
      <c r="K609" s="93"/>
      <c r="L609" s="93"/>
      <c r="M609" s="93"/>
      <c r="N609" s="93"/>
      <c r="O609" s="93"/>
      <c r="P609" s="93"/>
      <c r="Q609" s="93"/>
      <c r="R609" s="93"/>
      <c r="S609" s="93"/>
      <c r="T609" s="93"/>
      <c r="U609" s="93"/>
      <c r="V609" s="93"/>
      <c r="W609" s="93"/>
      <c r="X609" s="93"/>
      <c r="Y609" s="93"/>
      <c r="Z609" s="93"/>
      <c r="AA609" s="93"/>
    </row>
    <row r="610">
      <c r="A610" s="93"/>
      <c r="B610" s="93"/>
      <c r="C610" s="93"/>
      <c r="D610" s="93"/>
      <c r="E610" s="93"/>
      <c r="F610" s="93"/>
      <c r="G610" s="93"/>
      <c r="H610" s="93"/>
      <c r="I610" s="93"/>
      <c r="J610" s="93"/>
      <c r="K610" s="93"/>
      <c r="L610" s="93"/>
      <c r="M610" s="93"/>
      <c r="N610" s="93"/>
      <c r="O610" s="93"/>
      <c r="P610" s="93"/>
      <c r="Q610" s="93"/>
      <c r="R610" s="93"/>
      <c r="S610" s="93"/>
      <c r="T610" s="93"/>
      <c r="U610" s="93"/>
      <c r="V610" s="93"/>
      <c r="W610" s="93"/>
      <c r="X610" s="93"/>
      <c r="Y610" s="93"/>
      <c r="Z610" s="93"/>
      <c r="AA610" s="93"/>
    </row>
    <row r="611">
      <c r="A611" s="93"/>
      <c r="B611" s="93"/>
      <c r="C611" s="93"/>
      <c r="D611" s="93"/>
      <c r="E611" s="93"/>
      <c r="F611" s="93"/>
      <c r="G611" s="93"/>
      <c r="H611" s="93"/>
      <c r="I611" s="93"/>
      <c r="J611" s="93"/>
      <c r="K611" s="93"/>
      <c r="L611" s="93"/>
      <c r="M611" s="93"/>
      <c r="N611" s="93"/>
      <c r="O611" s="93"/>
      <c r="P611" s="93"/>
      <c r="Q611" s="93"/>
      <c r="R611" s="93"/>
      <c r="S611" s="93"/>
      <c r="T611" s="93"/>
      <c r="U611" s="93"/>
      <c r="V611" s="93"/>
      <c r="W611" s="93"/>
      <c r="X611" s="93"/>
      <c r="Y611" s="93"/>
      <c r="Z611" s="93"/>
      <c r="AA611" s="93"/>
    </row>
    <row r="612">
      <c r="A612" s="93"/>
      <c r="B612" s="93"/>
      <c r="C612" s="93"/>
      <c r="D612" s="93"/>
      <c r="E612" s="93"/>
      <c r="F612" s="93"/>
      <c r="G612" s="93"/>
      <c r="H612" s="93"/>
      <c r="I612" s="93"/>
      <c r="J612" s="93"/>
      <c r="K612" s="93"/>
      <c r="L612" s="93"/>
      <c r="M612" s="93"/>
      <c r="N612" s="93"/>
      <c r="O612" s="93"/>
      <c r="P612" s="93"/>
      <c r="Q612" s="93"/>
      <c r="R612" s="93"/>
      <c r="S612" s="93"/>
      <c r="T612" s="93"/>
      <c r="U612" s="93"/>
      <c r="V612" s="93"/>
      <c r="W612" s="93"/>
      <c r="X612" s="93"/>
      <c r="Y612" s="93"/>
      <c r="Z612" s="93"/>
      <c r="AA612" s="93"/>
    </row>
    <row r="613">
      <c r="A613" s="93"/>
      <c r="B613" s="93"/>
      <c r="C613" s="93"/>
      <c r="D613" s="93"/>
      <c r="E613" s="93"/>
      <c r="F613" s="93"/>
      <c r="G613" s="93"/>
      <c r="H613" s="93"/>
      <c r="I613" s="93"/>
      <c r="J613" s="93"/>
      <c r="K613" s="93"/>
      <c r="L613" s="93"/>
      <c r="M613" s="93"/>
      <c r="N613" s="93"/>
      <c r="O613" s="93"/>
      <c r="P613" s="93"/>
      <c r="Q613" s="93"/>
      <c r="R613" s="93"/>
      <c r="S613" s="93"/>
      <c r="T613" s="93"/>
      <c r="U613" s="93"/>
      <c r="V613" s="93"/>
      <c r="W613" s="93"/>
      <c r="X613" s="93"/>
      <c r="Y613" s="93"/>
      <c r="Z613" s="93"/>
      <c r="AA613" s="93"/>
    </row>
    <row r="614">
      <c r="A614" s="93"/>
      <c r="B614" s="93"/>
      <c r="C614" s="93"/>
      <c r="D614" s="93"/>
      <c r="E614" s="93"/>
      <c r="F614" s="93"/>
      <c r="G614" s="93"/>
      <c r="H614" s="93"/>
      <c r="I614" s="93"/>
      <c r="J614" s="93"/>
      <c r="K614" s="93"/>
      <c r="L614" s="93"/>
      <c r="M614" s="93"/>
      <c r="N614" s="93"/>
      <c r="O614" s="93"/>
      <c r="P614" s="93"/>
      <c r="Q614" s="93"/>
      <c r="R614" s="93"/>
      <c r="S614" s="93"/>
      <c r="T614" s="93"/>
      <c r="U614" s="93"/>
      <c r="V614" s="93"/>
      <c r="W614" s="93"/>
      <c r="X614" s="93"/>
      <c r="Y614" s="93"/>
      <c r="Z614" s="93"/>
      <c r="AA614" s="93"/>
    </row>
    <row r="615">
      <c r="A615" s="93"/>
      <c r="B615" s="93"/>
      <c r="C615" s="93"/>
      <c r="D615" s="93"/>
      <c r="E615" s="93"/>
      <c r="F615" s="93"/>
      <c r="G615" s="93"/>
      <c r="H615" s="93"/>
      <c r="I615" s="93"/>
      <c r="J615" s="93"/>
      <c r="K615" s="93"/>
      <c r="L615" s="93"/>
      <c r="M615" s="93"/>
      <c r="N615" s="93"/>
      <c r="O615" s="93"/>
      <c r="P615" s="93"/>
      <c r="Q615" s="93"/>
      <c r="R615" s="93"/>
      <c r="S615" s="93"/>
      <c r="T615" s="93"/>
      <c r="U615" s="93"/>
      <c r="V615" s="93"/>
      <c r="W615" s="93"/>
      <c r="X615" s="93"/>
      <c r="Y615" s="93"/>
      <c r="Z615" s="93"/>
      <c r="AA615" s="93"/>
    </row>
    <row r="616">
      <c r="A616" s="93"/>
      <c r="B616" s="93"/>
      <c r="C616" s="93"/>
      <c r="D616" s="93"/>
      <c r="E616" s="93"/>
      <c r="F616" s="93"/>
      <c r="G616" s="93"/>
      <c r="H616" s="93"/>
      <c r="I616" s="93"/>
      <c r="J616" s="93"/>
      <c r="K616" s="93"/>
      <c r="L616" s="93"/>
      <c r="M616" s="93"/>
      <c r="N616" s="93"/>
      <c r="O616" s="93"/>
      <c r="P616" s="93"/>
      <c r="Q616" s="93"/>
      <c r="R616" s="93"/>
      <c r="S616" s="93"/>
      <c r="T616" s="93"/>
      <c r="U616" s="93"/>
      <c r="V616" s="93"/>
      <c r="W616" s="93"/>
      <c r="X616" s="93"/>
      <c r="Y616" s="93"/>
      <c r="Z616" s="93"/>
      <c r="AA616" s="93"/>
    </row>
    <row r="617">
      <c r="A617" s="93"/>
      <c r="B617" s="93"/>
      <c r="C617" s="93"/>
      <c r="D617" s="93"/>
      <c r="E617" s="93"/>
      <c r="F617" s="93"/>
      <c r="G617" s="93"/>
      <c r="H617" s="93"/>
      <c r="I617" s="93"/>
      <c r="J617" s="93"/>
      <c r="K617" s="93"/>
      <c r="L617" s="93"/>
      <c r="M617" s="93"/>
      <c r="N617" s="93"/>
      <c r="O617" s="93"/>
      <c r="P617" s="93"/>
      <c r="Q617" s="93"/>
      <c r="R617" s="93"/>
      <c r="S617" s="93"/>
      <c r="T617" s="93"/>
      <c r="U617" s="93"/>
      <c r="V617" s="93"/>
      <c r="W617" s="93"/>
      <c r="X617" s="93"/>
      <c r="Y617" s="93"/>
      <c r="Z617" s="93"/>
      <c r="AA617" s="93"/>
    </row>
    <row r="618">
      <c r="A618" s="93"/>
      <c r="B618" s="93"/>
      <c r="C618" s="93"/>
      <c r="D618" s="93"/>
      <c r="E618" s="93"/>
      <c r="F618" s="93"/>
      <c r="G618" s="93"/>
      <c r="H618" s="93"/>
      <c r="I618" s="93"/>
      <c r="J618" s="93"/>
      <c r="K618" s="93"/>
      <c r="L618" s="93"/>
      <c r="M618" s="93"/>
      <c r="N618" s="93"/>
      <c r="O618" s="93"/>
      <c r="P618" s="93"/>
      <c r="Q618" s="93"/>
      <c r="R618" s="93"/>
      <c r="S618" s="93"/>
      <c r="T618" s="93"/>
      <c r="U618" s="93"/>
      <c r="V618" s="93"/>
      <c r="W618" s="93"/>
      <c r="X618" s="93"/>
      <c r="Y618" s="93"/>
      <c r="Z618" s="93"/>
      <c r="AA618" s="93"/>
    </row>
    <row r="619">
      <c r="A619" s="93"/>
      <c r="B619" s="93"/>
      <c r="C619" s="93"/>
      <c r="D619" s="93"/>
      <c r="E619" s="93"/>
      <c r="F619" s="93"/>
      <c r="G619" s="93"/>
      <c r="H619" s="93"/>
      <c r="I619" s="93"/>
      <c r="J619" s="93"/>
      <c r="K619" s="93"/>
      <c r="L619" s="93"/>
      <c r="M619" s="93"/>
      <c r="N619" s="93"/>
      <c r="O619" s="93"/>
      <c r="P619" s="93"/>
      <c r="Q619" s="93"/>
      <c r="R619" s="93"/>
      <c r="S619" s="93"/>
      <c r="T619" s="93"/>
      <c r="U619" s="93"/>
      <c r="V619" s="93"/>
      <c r="W619" s="93"/>
      <c r="X619" s="93"/>
      <c r="Y619" s="93"/>
      <c r="Z619" s="93"/>
      <c r="AA619" s="93"/>
    </row>
    <row r="620">
      <c r="A620" s="93"/>
      <c r="B620" s="93"/>
      <c r="C620" s="93"/>
      <c r="D620" s="93"/>
      <c r="E620" s="93"/>
      <c r="F620" s="93"/>
      <c r="G620" s="93"/>
      <c r="H620" s="93"/>
      <c r="I620" s="93"/>
      <c r="J620" s="93"/>
      <c r="K620" s="93"/>
      <c r="L620" s="93"/>
      <c r="M620" s="93"/>
      <c r="N620" s="93"/>
      <c r="O620" s="93"/>
      <c r="P620" s="93"/>
      <c r="Q620" s="93"/>
      <c r="R620" s="93"/>
      <c r="S620" s="93"/>
      <c r="T620" s="93"/>
      <c r="U620" s="93"/>
      <c r="V620" s="93"/>
      <c r="W620" s="93"/>
      <c r="X620" s="93"/>
      <c r="Y620" s="93"/>
      <c r="Z620" s="93"/>
      <c r="AA620" s="93"/>
    </row>
    <row r="621">
      <c r="A621" s="93"/>
      <c r="B621" s="93"/>
      <c r="C621" s="93"/>
      <c r="D621" s="93"/>
      <c r="E621" s="93"/>
      <c r="F621" s="93"/>
      <c r="G621" s="93"/>
      <c r="H621" s="93"/>
      <c r="I621" s="93"/>
      <c r="J621" s="93"/>
      <c r="K621" s="93"/>
      <c r="L621" s="93"/>
      <c r="M621" s="93"/>
      <c r="N621" s="93"/>
      <c r="O621" s="93"/>
      <c r="P621" s="93"/>
      <c r="Q621" s="93"/>
      <c r="R621" s="93"/>
      <c r="S621" s="93"/>
      <c r="T621" s="93"/>
      <c r="U621" s="93"/>
      <c r="V621" s="93"/>
      <c r="W621" s="93"/>
      <c r="X621" s="93"/>
      <c r="Y621" s="93"/>
      <c r="Z621" s="93"/>
      <c r="AA621" s="93"/>
    </row>
    <row r="622">
      <c r="A622" s="93"/>
      <c r="B622" s="93"/>
      <c r="C622" s="93"/>
      <c r="D622" s="93"/>
      <c r="E622" s="93"/>
      <c r="F622" s="93"/>
      <c r="G622" s="93"/>
      <c r="H622" s="93"/>
      <c r="I622" s="93"/>
      <c r="J622" s="93"/>
      <c r="K622" s="93"/>
      <c r="L622" s="93"/>
      <c r="M622" s="93"/>
      <c r="N622" s="93"/>
      <c r="O622" s="93"/>
      <c r="P622" s="93"/>
      <c r="Q622" s="93"/>
      <c r="R622" s="93"/>
      <c r="S622" s="93"/>
      <c r="T622" s="93"/>
      <c r="U622" s="93"/>
      <c r="V622" s="93"/>
      <c r="W622" s="93"/>
      <c r="X622" s="93"/>
      <c r="Y622" s="93"/>
      <c r="Z622" s="93"/>
      <c r="AA622" s="93"/>
    </row>
    <row r="623">
      <c r="A623" s="93"/>
      <c r="B623" s="93"/>
      <c r="C623" s="93"/>
      <c r="D623" s="93"/>
      <c r="E623" s="93"/>
      <c r="F623" s="93"/>
      <c r="G623" s="93"/>
      <c r="H623" s="93"/>
      <c r="I623" s="93"/>
      <c r="J623" s="93"/>
      <c r="K623" s="93"/>
      <c r="L623" s="93"/>
      <c r="M623" s="93"/>
      <c r="N623" s="93"/>
      <c r="O623" s="93"/>
      <c r="P623" s="93"/>
      <c r="Q623" s="93"/>
      <c r="R623" s="93"/>
      <c r="S623" s="93"/>
      <c r="T623" s="93"/>
      <c r="U623" s="93"/>
      <c r="V623" s="93"/>
      <c r="W623" s="93"/>
      <c r="X623" s="93"/>
      <c r="Y623" s="93"/>
      <c r="Z623" s="93"/>
      <c r="AA623" s="93"/>
    </row>
    <row r="624">
      <c r="A624" s="93"/>
      <c r="B624" s="93"/>
      <c r="C624" s="93"/>
      <c r="D624" s="93"/>
      <c r="E624" s="93"/>
      <c r="F624" s="93"/>
      <c r="G624" s="93"/>
      <c r="H624" s="93"/>
      <c r="I624" s="93"/>
      <c r="J624" s="93"/>
      <c r="K624" s="93"/>
      <c r="L624" s="93"/>
      <c r="M624" s="93"/>
      <c r="N624" s="93"/>
      <c r="O624" s="93"/>
      <c r="P624" s="93"/>
      <c r="Q624" s="93"/>
      <c r="R624" s="93"/>
      <c r="S624" s="93"/>
      <c r="T624" s="93"/>
      <c r="U624" s="93"/>
      <c r="V624" s="93"/>
      <c r="W624" s="93"/>
      <c r="X624" s="93"/>
      <c r="Y624" s="93"/>
      <c r="Z624" s="93"/>
      <c r="AA624" s="93"/>
    </row>
    <row r="625">
      <c r="A625" s="93"/>
      <c r="B625" s="93"/>
      <c r="C625" s="93"/>
      <c r="D625" s="93"/>
      <c r="E625" s="93"/>
      <c r="F625" s="93"/>
      <c r="G625" s="93"/>
      <c r="H625" s="93"/>
      <c r="I625" s="93"/>
      <c r="J625" s="93"/>
      <c r="K625" s="93"/>
      <c r="L625" s="93"/>
      <c r="M625" s="93"/>
      <c r="N625" s="93"/>
      <c r="O625" s="93"/>
      <c r="P625" s="93"/>
      <c r="Q625" s="93"/>
      <c r="R625" s="93"/>
      <c r="S625" s="93"/>
      <c r="T625" s="93"/>
      <c r="U625" s="93"/>
      <c r="V625" s="93"/>
      <c r="W625" s="93"/>
      <c r="X625" s="93"/>
      <c r="Y625" s="93"/>
      <c r="Z625" s="93"/>
      <c r="AA625" s="93"/>
    </row>
    <row r="626">
      <c r="A626" s="93"/>
      <c r="B626" s="93"/>
      <c r="C626" s="93"/>
      <c r="D626" s="93"/>
      <c r="E626" s="93"/>
      <c r="F626" s="93"/>
      <c r="G626" s="93"/>
      <c r="H626" s="93"/>
      <c r="I626" s="93"/>
      <c r="J626" s="93"/>
      <c r="K626" s="93"/>
      <c r="L626" s="93"/>
      <c r="M626" s="93"/>
      <c r="N626" s="93"/>
      <c r="O626" s="93"/>
      <c r="P626" s="93"/>
      <c r="Q626" s="93"/>
      <c r="R626" s="93"/>
      <c r="S626" s="93"/>
      <c r="T626" s="93"/>
      <c r="U626" s="93"/>
      <c r="V626" s="93"/>
      <c r="W626" s="93"/>
      <c r="X626" s="93"/>
      <c r="Y626" s="93"/>
      <c r="Z626" s="93"/>
      <c r="AA626" s="93"/>
    </row>
    <row r="627">
      <c r="A627" s="93"/>
      <c r="B627" s="93"/>
      <c r="C627" s="93"/>
      <c r="D627" s="93"/>
      <c r="E627" s="93"/>
      <c r="F627" s="93"/>
      <c r="G627" s="93"/>
      <c r="H627" s="93"/>
      <c r="I627" s="93"/>
      <c r="J627" s="93"/>
      <c r="K627" s="93"/>
      <c r="L627" s="93"/>
      <c r="M627" s="93"/>
      <c r="N627" s="93"/>
      <c r="O627" s="93"/>
      <c r="P627" s="93"/>
      <c r="Q627" s="93"/>
      <c r="R627" s="93"/>
      <c r="S627" s="93"/>
      <c r="T627" s="93"/>
      <c r="U627" s="93"/>
      <c r="V627" s="93"/>
      <c r="W627" s="93"/>
      <c r="X627" s="93"/>
      <c r="Y627" s="93"/>
      <c r="Z627" s="93"/>
      <c r="AA627" s="93"/>
    </row>
    <row r="628">
      <c r="A628" s="93"/>
      <c r="B628" s="93"/>
      <c r="C628" s="93"/>
      <c r="D628" s="93"/>
      <c r="E628" s="93"/>
      <c r="F628" s="93"/>
      <c r="G628" s="93"/>
      <c r="H628" s="93"/>
      <c r="I628" s="93"/>
      <c r="J628" s="93"/>
      <c r="K628" s="93"/>
      <c r="L628" s="93"/>
      <c r="M628" s="93"/>
      <c r="N628" s="93"/>
      <c r="O628" s="93"/>
      <c r="P628" s="93"/>
      <c r="Q628" s="93"/>
      <c r="R628" s="93"/>
      <c r="S628" s="93"/>
      <c r="T628" s="93"/>
      <c r="U628" s="93"/>
      <c r="V628" s="93"/>
      <c r="W628" s="93"/>
      <c r="X628" s="93"/>
      <c r="Y628" s="93"/>
      <c r="Z628" s="93"/>
      <c r="AA628" s="93"/>
    </row>
    <row r="629">
      <c r="A629" s="93"/>
      <c r="B629" s="93"/>
      <c r="C629" s="93"/>
      <c r="D629" s="93"/>
      <c r="E629" s="93"/>
      <c r="F629" s="93"/>
      <c r="G629" s="93"/>
      <c r="H629" s="93"/>
      <c r="I629" s="93"/>
      <c r="J629" s="93"/>
      <c r="K629" s="93"/>
      <c r="L629" s="93"/>
      <c r="M629" s="93"/>
      <c r="N629" s="93"/>
      <c r="O629" s="93"/>
      <c r="P629" s="93"/>
      <c r="Q629" s="93"/>
      <c r="R629" s="93"/>
      <c r="S629" s="93"/>
      <c r="T629" s="93"/>
      <c r="U629" s="93"/>
      <c r="V629" s="93"/>
      <c r="W629" s="93"/>
      <c r="X629" s="93"/>
      <c r="Y629" s="93"/>
      <c r="Z629" s="93"/>
      <c r="AA629" s="93"/>
    </row>
    <row r="630">
      <c r="A630" s="93"/>
      <c r="B630" s="93"/>
      <c r="C630" s="93"/>
      <c r="D630" s="93"/>
      <c r="E630" s="93"/>
      <c r="F630" s="93"/>
      <c r="G630" s="93"/>
      <c r="H630" s="93"/>
      <c r="I630" s="93"/>
      <c r="J630" s="93"/>
      <c r="K630" s="93"/>
      <c r="L630" s="93"/>
      <c r="M630" s="93"/>
      <c r="N630" s="93"/>
      <c r="O630" s="93"/>
      <c r="P630" s="93"/>
      <c r="Q630" s="93"/>
      <c r="R630" s="93"/>
      <c r="S630" s="93"/>
      <c r="T630" s="93"/>
      <c r="U630" s="93"/>
      <c r="V630" s="93"/>
      <c r="W630" s="93"/>
      <c r="X630" s="93"/>
      <c r="Y630" s="93"/>
      <c r="Z630" s="93"/>
      <c r="AA630" s="93"/>
    </row>
    <row r="631">
      <c r="A631" s="93"/>
      <c r="B631" s="93"/>
      <c r="C631" s="93"/>
      <c r="D631" s="93"/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3"/>
      <c r="AA631" s="93"/>
    </row>
    <row r="632">
      <c r="A632" s="93"/>
      <c r="B632" s="93"/>
      <c r="C632" s="93"/>
      <c r="D632" s="93"/>
      <c r="E632" s="93"/>
      <c r="F632" s="93"/>
      <c r="G632" s="93"/>
      <c r="H632" s="93"/>
      <c r="I632" s="93"/>
      <c r="J632" s="93"/>
      <c r="K632" s="93"/>
      <c r="L632" s="93"/>
      <c r="M632" s="93"/>
      <c r="N632" s="93"/>
      <c r="O632" s="93"/>
      <c r="P632" s="93"/>
      <c r="Q632" s="93"/>
      <c r="R632" s="93"/>
      <c r="S632" s="93"/>
      <c r="T632" s="93"/>
      <c r="U632" s="93"/>
      <c r="V632" s="93"/>
      <c r="W632" s="93"/>
      <c r="X632" s="93"/>
      <c r="Y632" s="93"/>
      <c r="Z632" s="93"/>
      <c r="AA632" s="93"/>
    </row>
    <row r="633">
      <c r="A633" s="93"/>
      <c r="B633" s="93"/>
      <c r="C633" s="93"/>
      <c r="D633" s="93"/>
      <c r="E633" s="93"/>
      <c r="F633" s="93"/>
      <c r="G633" s="93"/>
      <c r="H633" s="93"/>
      <c r="I633" s="93"/>
      <c r="J633" s="93"/>
      <c r="K633" s="93"/>
      <c r="L633" s="93"/>
      <c r="M633" s="93"/>
      <c r="N633" s="93"/>
      <c r="O633" s="93"/>
      <c r="P633" s="93"/>
      <c r="Q633" s="93"/>
      <c r="R633" s="93"/>
      <c r="S633" s="93"/>
      <c r="T633" s="93"/>
      <c r="U633" s="93"/>
      <c r="V633" s="93"/>
      <c r="W633" s="93"/>
      <c r="X633" s="93"/>
      <c r="Y633" s="93"/>
      <c r="Z633" s="93"/>
      <c r="AA633" s="93"/>
    </row>
    <row r="634">
      <c r="A634" s="93"/>
      <c r="B634" s="93"/>
      <c r="C634" s="93"/>
      <c r="D634" s="93"/>
      <c r="E634" s="93"/>
      <c r="F634" s="93"/>
      <c r="G634" s="93"/>
      <c r="H634" s="93"/>
      <c r="I634" s="93"/>
      <c r="J634" s="93"/>
      <c r="K634" s="93"/>
      <c r="L634" s="93"/>
      <c r="M634" s="93"/>
      <c r="N634" s="93"/>
      <c r="O634" s="93"/>
      <c r="P634" s="93"/>
      <c r="Q634" s="93"/>
      <c r="R634" s="93"/>
      <c r="S634" s="93"/>
      <c r="T634" s="93"/>
      <c r="U634" s="93"/>
      <c r="V634" s="93"/>
      <c r="W634" s="93"/>
      <c r="X634" s="93"/>
      <c r="Y634" s="93"/>
      <c r="Z634" s="93"/>
      <c r="AA634" s="93"/>
    </row>
    <row r="635">
      <c r="A635" s="93"/>
      <c r="B635" s="93"/>
      <c r="C635" s="93"/>
      <c r="D635" s="93"/>
      <c r="E635" s="93"/>
      <c r="F635" s="93"/>
      <c r="G635" s="93"/>
      <c r="H635" s="93"/>
      <c r="I635" s="93"/>
      <c r="J635" s="93"/>
      <c r="K635" s="93"/>
      <c r="L635" s="93"/>
      <c r="M635" s="93"/>
      <c r="N635" s="93"/>
      <c r="O635" s="93"/>
      <c r="P635" s="93"/>
      <c r="Q635" s="93"/>
      <c r="R635" s="93"/>
      <c r="S635" s="93"/>
      <c r="T635" s="93"/>
      <c r="U635" s="93"/>
      <c r="V635" s="93"/>
      <c r="W635" s="93"/>
      <c r="X635" s="93"/>
      <c r="Y635" s="93"/>
      <c r="Z635" s="93"/>
      <c r="AA635" s="93"/>
    </row>
    <row r="636">
      <c r="A636" s="93"/>
      <c r="B636" s="93"/>
      <c r="C636" s="93"/>
      <c r="D636" s="93"/>
      <c r="E636" s="93"/>
      <c r="F636" s="93"/>
      <c r="G636" s="93"/>
      <c r="H636" s="93"/>
      <c r="I636" s="93"/>
      <c r="J636" s="93"/>
      <c r="K636" s="93"/>
      <c r="L636" s="93"/>
      <c r="M636" s="93"/>
      <c r="N636" s="93"/>
      <c r="O636" s="93"/>
      <c r="P636" s="93"/>
      <c r="Q636" s="93"/>
      <c r="R636" s="93"/>
      <c r="S636" s="93"/>
      <c r="T636" s="93"/>
      <c r="U636" s="93"/>
      <c r="V636" s="93"/>
      <c r="W636" s="93"/>
      <c r="X636" s="93"/>
      <c r="Y636" s="93"/>
      <c r="Z636" s="93"/>
      <c r="AA636" s="93"/>
    </row>
    <row r="637">
      <c r="A637" s="93"/>
      <c r="B637" s="93"/>
      <c r="C637" s="93"/>
      <c r="D637" s="93"/>
      <c r="E637" s="93"/>
      <c r="F637" s="93"/>
      <c r="G637" s="93"/>
      <c r="H637" s="93"/>
      <c r="I637" s="93"/>
      <c r="J637" s="93"/>
      <c r="K637" s="93"/>
      <c r="L637" s="93"/>
      <c r="M637" s="93"/>
      <c r="N637" s="93"/>
      <c r="O637" s="93"/>
      <c r="P637" s="93"/>
      <c r="Q637" s="93"/>
      <c r="R637" s="93"/>
      <c r="S637" s="93"/>
      <c r="T637" s="93"/>
      <c r="U637" s="93"/>
      <c r="V637" s="93"/>
      <c r="W637" s="93"/>
      <c r="X637" s="93"/>
      <c r="Y637" s="93"/>
      <c r="Z637" s="93"/>
      <c r="AA637" s="93"/>
    </row>
    <row r="638">
      <c r="A638" s="93"/>
      <c r="B638" s="93"/>
      <c r="C638" s="93"/>
      <c r="D638" s="93"/>
      <c r="E638" s="93"/>
      <c r="F638" s="93"/>
      <c r="G638" s="93"/>
      <c r="H638" s="93"/>
      <c r="I638" s="93"/>
      <c r="J638" s="93"/>
      <c r="K638" s="93"/>
      <c r="L638" s="93"/>
      <c r="M638" s="93"/>
      <c r="N638" s="93"/>
      <c r="O638" s="93"/>
      <c r="P638" s="93"/>
      <c r="Q638" s="93"/>
      <c r="R638" s="93"/>
      <c r="S638" s="93"/>
      <c r="T638" s="93"/>
      <c r="U638" s="93"/>
      <c r="V638" s="93"/>
      <c r="W638" s="93"/>
      <c r="X638" s="93"/>
      <c r="Y638" s="93"/>
      <c r="Z638" s="93"/>
      <c r="AA638" s="93"/>
    </row>
    <row r="639">
      <c r="A639" s="93"/>
      <c r="B639" s="93"/>
      <c r="C639" s="93"/>
      <c r="D639" s="93"/>
      <c r="E639" s="93"/>
      <c r="F639" s="93"/>
      <c r="G639" s="93"/>
      <c r="H639" s="93"/>
      <c r="I639" s="93"/>
      <c r="J639" s="93"/>
      <c r="K639" s="93"/>
      <c r="L639" s="93"/>
      <c r="M639" s="93"/>
      <c r="N639" s="93"/>
      <c r="O639" s="93"/>
      <c r="P639" s="93"/>
      <c r="Q639" s="93"/>
      <c r="R639" s="93"/>
      <c r="S639" s="93"/>
      <c r="T639" s="93"/>
      <c r="U639" s="93"/>
      <c r="V639" s="93"/>
      <c r="W639" s="93"/>
      <c r="X639" s="93"/>
      <c r="Y639" s="93"/>
      <c r="Z639" s="93"/>
      <c r="AA639" s="93"/>
    </row>
    <row r="640">
      <c r="A640" s="93"/>
      <c r="B640" s="93"/>
      <c r="C640" s="93"/>
      <c r="D640" s="93"/>
      <c r="E640" s="93"/>
      <c r="F640" s="93"/>
      <c r="G640" s="93"/>
      <c r="H640" s="93"/>
      <c r="I640" s="93"/>
      <c r="J640" s="93"/>
      <c r="K640" s="93"/>
      <c r="L640" s="93"/>
      <c r="M640" s="93"/>
      <c r="N640" s="93"/>
      <c r="O640" s="93"/>
      <c r="P640" s="93"/>
      <c r="Q640" s="93"/>
      <c r="R640" s="93"/>
      <c r="S640" s="93"/>
      <c r="T640" s="93"/>
      <c r="U640" s="93"/>
      <c r="V640" s="93"/>
      <c r="W640" s="93"/>
      <c r="X640" s="93"/>
      <c r="Y640" s="93"/>
      <c r="Z640" s="93"/>
      <c r="AA640" s="93"/>
    </row>
    <row r="641">
      <c r="A641" s="93"/>
      <c r="B641" s="93"/>
      <c r="C641" s="93"/>
      <c r="D641" s="93"/>
      <c r="E641" s="93"/>
      <c r="F641" s="93"/>
      <c r="G641" s="93"/>
      <c r="H641" s="93"/>
      <c r="I641" s="93"/>
      <c r="J641" s="93"/>
      <c r="K641" s="93"/>
      <c r="L641" s="93"/>
      <c r="M641" s="93"/>
      <c r="N641" s="93"/>
      <c r="O641" s="93"/>
      <c r="P641" s="93"/>
      <c r="Q641" s="93"/>
      <c r="R641" s="93"/>
      <c r="S641" s="93"/>
      <c r="T641" s="93"/>
      <c r="U641" s="93"/>
      <c r="V641" s="93"/>
      <c r="W641" s="93"/>
      <c r="X641" s="93"/>
      <c r="Y641" s="93"/>
      <c r="Z641" s="93"/>
      <c r="AA641" s="93"/>
    </row>
    <row r="642">
      <c r="A642" s="93"/>
      <c r="B642" s="93"/>
      <c r="C642" s="93"/>
      <c r="D642" s="93"/>
      <c r="E642" s="93"/>
      <c r="F642" s="93"/>
      <c r="G642" s="93"/>
      <c r="H642" s="93"/>
      <c r="I642" s="93"/>
      <c r="J642" s="93"/>
      <c r="K642" s="93"/>
      <c r="L642" s="93"/>
      <c r="M642" s="93"/>
      <c r="N642" s="93"/>
      <c r="O642" s="93"/>
      <c r="P642" s="93"/>
      <c r="Q642" s="93"/>
      <c r="R642" s="93"/>
      <c r="S642" s="93"/>
      <c r="T642" s="93"/>
      <c r="U642" s="93"/>
      <c r="V642" s="93"/>
      <c r="W642" s="93"/>
      <c r="X642" s="93"/>
      <c r="Y642" s="93"/>
      <c r="Z642" s="93"/>
      <c r="AA642" s="93"/>
    </row>
    <row r="643">
      <c r="A643" s="93"/>
      <c r="B643" s="93"/>
      <c r="C643" s="93"/>
      <c r="D643" s="93"/>
      <c r="E643" s="93"/>
      <c r="F643" s="93"/>
      <c r="G643" s="93"/>
      <c r="H643" s="93"/>
      <c r="I643" s="93"/>
      <c r="J643" s="93"/>
      <c r="K643" s="93"/>
      <c r="L643" s="93"/>
      <c r="M643" s="93"/>
      <c r="N643" s="93"/>
      <c r="O643" s="93"/>
      <c r="P643" s="93"/>
      <c r="Q643" s="93"/>
      <c r="R643" s="93"/>
      <c r="S643" s="93"/>
      <c r="T643" s="93"/>
      <c r="U643" s="93"/>
      <c r="V643" s="93"/>
      <c r="W643" s="93"/>
      <c r="X643" s="93"/>
      <c r="Y643" s="93"/>
      <c r="Z643" s="93"/>
      <c r="AA643" s="93"/>
    </row>
    <row r="644">
      <c r="A644" s="93"/>
      <c r="B644" s="93"/>
      <c r="C644" s="93"/>
      <c r="D644" s="93"/>
      <c r="E644" s="93"/>
      <c r="F644" s="93"/>
      <c r="G644" s="93"/>
      <c r="H644" s="93"/>
      <c r="I644" s="93"/>
      <c r="J644" s="93"/>
      <c r="K644" s="93"/>
      <c r="L644" s="93"/>
      <c r="M644" s="93"/>
      <c r="N644" s="93"/>
      <c r="O644" s="93"/>
      <c r="P644" s="93"/>
      <c r="Q644" s="93"/>
      <c r="R644" s="93"/>
      <c r="S644" s="93"/>
      <c r="T644" s="93"/>
      <c r="U644" s="93"/>
      <c r="V644" s="93"/>
      <c r="W644" s="93"/>
      <c r="X644" s="93"/>
      <c r="Y644" s="93"/>
      <c r="Z644" s="93"/>
      <c r="AA644" s="93"/>
    </row>
    <row r="645">
      <c r="A645" s="93"/>
      <c r="B645" s="93"/>
      <c r="C645" s="93"/>
      <c r="D645" s="93"/>
      <c r="E645" s="93"/>
      <c r="F645" s="93"/>
      <c r="G645" s="93"/>
      <c r="H645" s="93"/>
      <c r="I645" s="93"/>
      <c r="J645" s="93"/>
      <c r="K645" s="93"/>
      <c r="L645" s="93"/>
      <c r="M645" s="93"/>
      <c r="N645" s="93"/>
      <c r="O645" s="93"/>
      <c r="P645" s="93"/>
      <c r="Q645" s="93"/>
      <c r="R645" s="93"/>
      <c r="S645" s="93"/>
      <c r="T645" s="93"/>
      <c r="U645" s="93"/>
      <c r="V645" s="93"/>
      <c r="W645" s="93"/>
      <c r="X645" s="93"/>
      <c r="Y645" s="93"/>
      <c r="Z645" s="93"/>
      <c r="AA645" s="93"/>
    </row>
    <row r="646">
      <c r="A646" s="93"/>
      <c r="B646" s="93"/>
      <c r="C646" s="93"/>
      <c r="D646" s="93"/>
      <c r="E646" s="93"/>
      <c r="F646" s="93"/>
      <c r="G646" s="93"/>
      <c r="H646" s="93"/>
      <c r="I646" s="93"/>
      <c r="J646" s="93"/>
      <c r="K646" s="93"/>
      <c r="L646" s="93"/>
      <c r="M646" s="93"/>
      <c r="N646" s="93"/>
      <c r="O646" s="93"/>
      <c r="P646" s="93"/>
      <c r="Q646" s="93"/>
      <c r="R646" s="93"/>
      <c r="S646" s="93"/>
      <c r="T646" s="93"/>
      <c r="U646" s="93"/>
      <c r="V646" s="93"/>
      <c r="W646" s="93"/>
      <c r="X646" s="93"/>
      <c r="Y646" s="93"/>
      <c r="Z646" s="93"/>
      <c r="AA646" s="93"/>
    </row>
    <row r="647">
      <c r="A647" s="93"/>
      <c r="B647" s="93"/>
      <c r="C647" s="93"/>
      <c r="D647" s="93"/>
      <c r="E647" s="93"/>
      <c r="F647" s="93"/>
      <c r="G647" s="93"/>
      <c r="H647" s="93"/>
      <c r="I647" s="93"/>
      <c r="J647" s="93"/>
      <c r="K647" s="93"/>
      <c r="L647" s="93"/>
      <c r="M647" s="93"/>
      <c r="N647" s="93"/>
      <c r="O647" s="93"/>
      <c r="P647" s="93"/>
      <c r="Q647" s="93"/>
      <c r="R647" s="93"/>
      <c r="S647" s="93"/>
      <c r="T647" s="93"/>
      <c r="U647" s="93"/>
      <c r="V647" s="93"/>
      <c r="W647" s="93"/>
      <c r="X647" s="93"/>
      <c r="Y647" s="93"/>
      <c r="Z647" s="93"/>
      <c r="AA647" s="93"/>
    </row>
    <row r="648">
      <c r="A648" s="93"/>
      <c r="B648" s="93"/>
      <c r="C648" s="93"/>
      <c r="D648" s="93"/>
      <c r="E648" s="93"/>
      <c r="F648" s="93"/>
      <c r="G648" s="93"/>
      <c r="H648" s="93"/>
      <c r="I648" s="93"/>
      <c r="J648" s="93"/>
      <c r="K648" s="93"/>
      <c r="L648" s="93"/>
      <c r="M648" s="93"/>
      <c r="N648" s="93"/>
      <c r="O648" s="93"/>
      <c r="P648" s="93"/>
      <c r="Q648" s="93"/>
      <c r="R648" s="93"/>
      <c r="S648" s="93"/>
      <c r="T648" s="93"/>
      <c r="U648" s="93"/>
      <c r="V648" s="93"/>
      <c r="W648" s="93"/>
      <c r="X648" s="93"/>
      <c r="Y648" s="93"/>
      <c r="Z648" s="93"/>
      <c r="AA648" s="93"/>
    </row>
    <row r="649">
      <c r="A649" s="93"/>
      <c r="B649" s="93"/>
      <c r="C649" s="93"/>
      <c r="D649" s="93"/>
      <c r="E649" s="93"/>
      <c r="F649" s="93"/>
      <c r="G649" s="93"/>
      <c r="H649" s="93"/>
      <c r="I649" s="93"/>
      <c r="J649" s="93"/>
      <c r="K649" s="93"/>
      <c r="L649" s="93"/>
      <c r="M649" s="93"/>
      <c r="N649" s="93"/>
      <c r="O649" s="93"/>
      <c r="P649" s="93"/>
      <c r="Q649" s="93"/>
      <c r="R649" s="93"/>
      <c r="S649" s="93"/>
      <c r="T649" s="93"/>
      <c r="U649" s="93"/>
      <c r="V649" s="93"/>
      <c r="W649" s="93"/>
      <c r="X649" s="93"/>
      <c r="Y649" s="93"/>
      <c r="Z649" s="93"/>
      <c r="AA649" s="93"/>
    </row>
    <row r="650">
      <c r="A650" s="93"/>
      <c r="B650" s="93"/>
      <c r="C650" s="93"/>
      <c r="D650" s="93"/>
      <c r="E650" s="93"/>
      <c r="F650" s="93"/>
      <c r="G650" s="93"/>
      <c r="H650" s="93"/>
      <c r="I650" s="93"/>
      <c r="J650" s="93"/>
      <c r="K650" s="93"/>
      <c r="L650" s="93"/>
      <c r="M650" s="93"/>
      <c r="N650" s="93"/>
      <c r="O650" s="93"/>
      <c r="P650" s="93"/>
      <c r="Q650" s="93"/>
      <c r="R650" s="93"/>
      <c r="S650" s="93"/>
      <c r="T650" s="93"/>
      <c r="U650" s="93"/>
      <c r="V650" s="93"/>
      <c r="W650" s="93"/>
      <c r="X650" s="93"/>
      <c r="Y650" s="93"/>
      <c r="Z650" s="93"/>
      <c r="AA650" s="93"/>
    </row>
    <row r="651">
      <c r="A651" s="93"/>
      <c r="B651" s="93"/>
      <c r="C651" s="93"/>
      <c r="D651" s="93"/>
      <c r="E651" s="93"/>
      <c r="F651" s="93"/>
      <c r="G651" s="93"/>
      <c r="H651" s="93"/>
      <c r="I651" s="93"/>
      <c r="J651" s="93"/>
      <c r="K651" s="93"/>
      <c r="L651" s="93"/>
      <c r="M651" s="93"/>
      <c r="N651" s="93"/>
      <c r="O651" s="93"/>
      <c r="P651" s="93"/>
      <c r="Q651" s="93"/>
      <c r="R651" s="93"/>
      <c r="S651" s="93"/>
      <c r="T651" s="93"/>
      <c r="U651" s="93"/>
      <c r="V651" s="93"/>
      <c r="W651" s="93"/>
      <c r="X651" s="93"/>
      <c r="Y651" s="93"/>
      <c r="Z651" s="93"/>
      <c r="AA651" s="93"/>
    </row>
    <row r="652">
      <c r="A652" s="93"/>
      <c r="B652" s="93"/>
      <c r="C652" s="93"/>
      <c r="D652" s="93"/>
      <c r="E652" s="93"/>
      <c r="F652" s="93"/>
      <c r="G652" s="93"/>
      <c r="H652" s="93"/>
      <c r="I652" s="93"/>
      <c r="J652" s="93"/>
      <c r="K652" s="93"/>
      <c r="L652" s="93"/>
      <c r="M652" s="93"/>
      <c r="N652" s="93"/>
      <c r="O652" s="93"/>
      <c r="P652" s="93"/>
      <c r="Q652" s="93"/>
      <c r="R652" s="93"/>
      <c r="S652" s="93"/>
      <c r="T652" s="93"/>
      <c r="U652" s="93"/>
      <c r="V652" s="93"/>
      <c r="W652" s="93"/>
      <c r="X652" s="93"/>
      <c r="Y652" s="93"/>
      <c r="Z652" s="93"/>
      <c r="AA652" s="93"/>
    </row>
    <row r="653">
      <c r="A653" s="93"/>
      <c r="B653" s="93"/>
      <c r="C653" s="93"/>
      <c r="D653" s="93"/>
      <c r="E653" s="93"/>
      <c r="F653" s="93"/>
      <c r="G653" s="93"/>
      <c r="H653" s="93"/>
      <c r="I653" s="93"/>
      <c r="J653" s="93"/>
      <c r="K653" s="93"/>
      <c r="L653" s="93"/>
      <c r="M653" s="93"/>
      <c r="N653" s="93"/>
      <c r="O653" s="93"/>
      <c r="P653" s="93"/>
      <c r="Q653" s="93"/>
      <c r="R653" s="93"/>
      <c r="S653" s="93"/>
      <c r="T653" s="93"/>
      <c r="U653" s="93"/>
      <c r="V653" s="93"/>
      <c r="W653" s="93"/>
      <c r="X653" s="93"/>
      <c r="Y653" s="93"/>
      <c r="Z653" s="93"/>
      <c r="AA653" s="93"/>
    </row>
    <row r="654">
      <c r="A654" s="93"/>
      <c r="B654" s="93"/>
      <c r="C654" s="93"/>
      <c r="D654" s="93"/>
      <c r="E654" s="93"/>
      <c r="F654" s="93"/>
      <c r="G654" s="93"/>
      <c r="H654" s="93"/>
      <c r="I654" s="93"/>
      <c r="J654" s="93"/>
      <c r="K654" s="93"/>
      <c r="L654" s="93"/>
      <c r="M654" s="93"/>
      <c r="N654" s="93"/>
      <c r="O654" s="93"/>
      <c r="P654" s="93"/>
      <c r="Q654" s="93"/>
      <c r="R654" s="93"/>
      <c r="S654" s="93"/>
      <c r="T654" s="93"/>
      <c r="U654" s="93"/>
      <c r="V654" s="93"/>
      <c r="W654" s="93"/>
      <c r="X654" s="93"/>
      <c r="Y654" s="93"/>
      <c r="Z654" s="93"/>
      <c r="AA654" s="93"/>
    </row>
    <row r="655">
      <c r="A655" s="93"/>
      <c r="B655" s="93"/>
      <c r="C655" s="93"/>
      <c r="D655" s="93"/>
      <c r="E655" s="93"/>
      <c r="F655" s="93"/>
      <c r="G655" s="93"/>
      <c r="H655" s="93"/>
      <c r="I655" s="93"/>
      <c r="J655" s="93"/>
      <c r="K655" s="93"/>
      <c r="L655" s="93"/>
      <c r="M655" s="93"/>
      <c r="N655" s="93"/>
      <c r="O655" s="93"/>
      <c r="P655" s="93"/>
      <c r="Q655" s="93"/>
      <c r="R655" s="93"/>
      <c r="S655" s="93"/>
      <c r="T655" s="93"/>
      <c r="U655" s="93"/>
      <c r="V655" s="93"/>
      <c r="W655" s="93"/>
      <c r="X655" s="93"/>
      <c r="Y655" s="93"/>
      <c r="Z655" s="93"/>
      <c r="AA655" s="93"/>
    </row>
    <row r="656">
      <c r="A656" s="93"/>
      <c r="B656" s="93"/>
      <c r="C656" s="93"/>
      <c r="D656" s="93"/>
      <c r="E656" s="93"/>
      <c r="F656" s="93"/>
      <c r="G656" s="93"/>
      <c r="H656" s="93"/>
      <c r="I656" s="93"/>
      <c r="J656" s="93"/>
      <c r="K656" s="93"/>
      <c r="L656" s="93"/>
      <c r="M656" s="93"/>
      <c r="N656" s="93"/>
      <c r="O656" s="93"/>
      <c r="P656" s="93"/>
      <c r="Q656" s="93"/>
      <c r="R656" s="93"/>
      <c r="S656" s="93"/>
      <c r="T656" s="93"/>
      <c r="U656" s="93"/>
      <c r="V656" s="93"/>
      <c r="W656" s="93"/>
      <c r="X656" s="93"/>
      <c r="Y656" s="93"/>
      <c r="Z656" s="93"/>
      <c r="AA656" s="93"/>
    </row>
    <row r="657">
      <c r="A657" s="93"/>
      <c r="B657" s="93"/>
      <c r="C657" s="93"/>
      <c r="D657" s="93"/>
      <c r="E657" s="93"/>
      <c r="F657" s="93"/>
      <c r="G657" s="93"/>
      <c r="H657" s="93"/>
      <c r="I657" s="93"/>
      <c r="J657" s="93"/>
      <c r="K657" s="93"/>
      <c r="L657" s="93"/>
      <c r="M657" s="93"/>
      <c r="N657" s="93"/>
      <c r="O657" s="93"/>
      <c r="P657" s="93"/>
      <c r="Q657" s="93"/>
      <c r="R657" s="93"/>
      <c r="S657" s="93"/>
      <c r="T657" s="93"/>
      <c r="U657" s="93"/>
      <c r="V657" s="93"/>
      <c r="W657" s="93"/>
      <c r="X657" s="93"/>
      <c r="Y657" s="93"/>
      <c r="Z657" s="93"/>
      <c r="AA657" s="93"/>
    </row>
    <row r="658">
      <c r="A658" s="93"/>
      <c r="B658" s="93"/>
      <c r="C658" s="93"/>
      <c r="D658" s="93"/>
      <c r="E658" s="93"/>
      <c r="F658" s="93"/>
      <c r="G658" s="93"/>
      <c r="H658" s="93"/>
      <c r="I658" s="93"/>
      <c r="J658" s="93"/>
      <c r="K658" s="93"/>
      <c r="L658" s="93"/>
      <c r="M658" s="93"/>
      <c r="N658" s="93"/>
      <c r="O658" s="93"/>
      <c r="P658" s="93"/>
      <c r="Q658" s="93"/>
      <c r="R658" s="93"/>
      <c r="S658" s="93"/>
      <c r="T658" s="93"/>
      <c r="U658" s="93"/>
      <c r="V658" s="93"/>
      <c r="W658" s="93"/>
      <c r="X658" s="93"/>
      <c r="Y658" s="93"/>
      <c r="Z658" s="93"/>
      <c r="AA658" s="93"/>
    </row>
    <row r="659">
      <c r="A659" s="93"/>
      <c r="B659" s="93"/>
      <c r="C659" s="93"/>
      <c r="D659" s="93"/>
      <c r="E659" s="93"/>
      <c r="F659" s="93"/>
      <c r="G659" s="93"/>
      <c r="H659" s="93"/>
      <c r="I659" s="93"/>
      <c r="J659" s="93"/>
      <c r="K659" s="93"/>
      <c r="L659" s="93"/>
      <c r="M659" s="93"/>
      <c r="N659" s="93"/>
      <c r="O659" s="93"/>
      <c r="P659" s="93"/>
      <c r="Q659" s="93"/>
      <c r="R659" s="93"/>
      <c r="S659" s="93"/>
      <c r="T659" s="93"/>
      <c r="U659" s="93"/>
      <c r="V659" s="93"/>
      <c r="W659" s="93"/>
      <c r="X659" s="93"/>
      <c r="Y659" s="93"/>
      <c r="Z659" s="93"/>
      <c r="AA659" s="93"/>
    </row>
    <row r="660">
      <c r="A660" s="93"/>
      <c r="B660" s="93"/>
      <c r="C660" s="93"/>
      <c r="D660" s="93"/>
      <c r="E660" s="93"/>
      <c r="F660" s="93"/>
      <c r="G660" s="93"/>
      <c r="H660" s="93"/>
      <c r="I660" s="93"/>
      <c r="J660" s="93"/>
      <c r="K660" s="93"/>
      <c r="L660" s="93"/>
      <c r="M660" s="93"/>
      <c r="N660" s="93"/>
      <c r="O660" s="93"/>
      <c r="P660" s="93"/>
      <c r="Q660" s="93"/>
      <c r="R660" s="93"/>
      <c r="S660" s="93"/>
      <c r="T660" s="93"/>
      <c r="U660" s="93"/>
      <c r="V660" s="93"/>
      <c r="W660" s="93"/>
      <c r="X660" s="93"/>
      <c r="Y660" s="93"/>
      <c r="Z660" s="93"/>
      <c r="AA660" s="93"/>
    </row>
    <row r="661">
      <c r="A661" s="93"/>
      <c r="B661" s="93"/>
      <c r="C661" s="93"/>
      <c r="D661" s="93"/>
      <c r="E661" s="93"/>
      <c r="F661" s="93"/>
      <c r="G661" s="93"/>
      <c r="H661" s="93"/>
      <c r="I661" s="93"/>
      <c r="J661" s="93"/>
      <c r="K661" s="93"/>
      <c r="L661" s="93"/>
      <c r="M661" s="93"/>
      <c r="N661" s="93"/>
      <c r="O661" s="93"/>
      <c r="P661" s="93"/>
      <c r="Q661" s="93"/>
      <c r="R661" s="93"/>
      <c r="S661" s="93"/>
      <c r="T661" s="93"/>
      <c r="U661" s="93"/>
      <c r="V661" s="93"/>
      <c r="W661" s="93"/>
      <c r="X661" s="93"/>
      <c r="Y661" s="93"/>
      <c r="Z661" s="93"/>
      <c r="AA661" s="93"/>
    </row>
    <row r="662">
      <c r="A662" s="93"/>
      <c r="B662" s="93"/>
      <c r="C662" s="93"/>
      <c r="D662" s="93"/>
      <c r="E662" s="93"/>
      <c r="F662" s="93"/>
      <c r="G662" s="93"/>
      <c r="H662" s="93"/>
      <c r="I662" s="93"/>
      <c r="J662" s="93"/>
      <c r="K662" s="93"/>
      <c r="L662" s="93"/>
      <c r="M662" s="93"/>
      <c r="N662" s="93"/>
      <c r="O662" s="93"/>
      <c r="P662" s="93"/>
      <c r="Q662" s="93"/>
      <c r="R662" s="93"/>
      <c r="S662" s="93"/>
      <c r="T662" s="93"/>
      <c r="U662" s="93"/>
      <c r="V662" s="93"/>
      <c r="W662" s="93"/>
      <c r="X662" s="93"/>
      <c r="Y662" s="93"/>
      <c r="Z662" s="93"/>
      <c r="AA662" s="93"/>
    </row>
    <row r="663">
      <c r="A663" s="93"/>
      <c r="B663" s="93"/>
      <c r="C663" s="93"/>
      <c r="D663" s="93"/>
      <c r="E663" s="93"/>
      <c r="F663" s="93"/>
      <c r="G663" s="93"/>
      <c r="H663" s="93"/>
      <c r="I663" s="93"/>
      <c r="J663" s="93"/>
      <c r="K663" s="93"/>
      <c r="L663" s="93"/>
      <c r="M663" s="93"/>
      <c r="N663" s="93"/>
      <c r="O663" s="93"/>
      <c r="P663" s="93"/>
      <c r="Q663" s="93"/>
      <c r="R663" s="93"/>
      <c r="S663" s="93"/>
      <c r="T663" s="93"/>
      <c r="U663" s="93"/>
      <c r="V663" s="93"/>
      <c r="W663" s="93"/>
      <c r="X663" s="93"/>
      <c r="Y663" s="93"/>
      <c r="Z663" s="93"/>
      <c r="AA663" s="93"/>
    </row>
    <row r="664">
      <c r="A664" s="93"/>
      <c r="B664" s="93"/>
      <c r="C664" s="93"/>
      <c r="D664" s="93"/>
      <c r="E664" s="93"/>
      <c r="F664" s="93"/>
      <c r="G664" s="93"/>
      <c r="H664" s="93"/>
      <c r="I664" s="93"/>
      <c r="J664" s="93"/>
      <c r="K664" s="93"/>
      <c r="L664" s="93"/>
      <c r="M664" s="93"/>
      <c r="N664" s="93"/>
      <c r="O664" s="93"/>
      <c r="P664" s="93"/>
      <c r="Q664" s="93"/>
      <c r="R664" s="93"/>
      <c r="S664" s="93"/>
      <c r="T664" s="93"/>
      <c r="U664" s="93"/>
      <c r="V664" s="93"/>
      <c r="W664" s="93"/>
      <c r="X664" s="93"/>
      <c r="Y664" s="93"/>
      <c r="Z664" s="93"/>
      <c r="AA664" s="93"/>
    </row>
    <row r="665">
      <c r="A665" s="93"/>
      <c r="B665" s="93"/>
      <c r="C665" s="93"/>
      <c r="D665" s="93"/>
      <c r="E665" s="93"/>
      <c r="F665" s="93"/>
      <c r="G665" s="93"/>
      <c r="H665" s="93"/>
      <c r="I665" s="93"/>
      <c r="J665" s="93"/>
      <c r="K665" s="93"/>
      <c r="L665" s="93"/>
      <c r="M665" s="93"/>
      <c r="N665" s="93"/>
      <c r="O665" s="93"/>
      <c r="P665" s="93"/>
      <c r="Q665" s="93"/>
      <c r="R665" s="93"/>
      <c r="S665" s="93"/>
      <c r="T665" s="93"/>
      <c r="U665" s="93"/>
      <c r="V665" s="93"/>
      <c r="W665" s="93"/>
      <c r="X665" s="93"/>
      <c r="Y665" s="93"/>
      <c r="Z665" s="93"/>
      <c r="AA665" s="93"/>
    </row>
    <row r="666">
      <c r="A666" s="93"/>
      <c r="B666" s="93"/>
      <c r="C666" s="93"/>
      <c r="D666" s="93"/>
      <c r="E666" s="93"/>
      <c r="F666" s="93"/>
      <c r="G666" s="93"/>
      <c r="H666" s="93"/>
      <c r="I666" s="93"/>
      <c r="J666" s="93"/>
      <c r="K666" s="93"/>
      <c r="L666" s="93"/>
      <c r="M666" s="93"/>
      <c r="N666" s="93"/>
      <c r="O666" s="93"/>
      <c r="P666" s="93"/>
      <c r="Q666" s="93"/>
      <c r="R666" s="93"/>
      <c r="S666" s="93"/>
      <c r="T666" s="93"/>
      <c r="U666" s="93"/>
      <c r="V666" s="93"/>
      <c r="W666" s="93"/>
      <c r="X666" s="93"/>
      <c r="Y666" s="93"/>
      <c r="Z666" s="93"/>
      <c r="AA666" s="93"/>
    </row>
    <row r="667">
      <c r="A667" s="93"/>
      <c r="B667" s="93"/>
      <c r="C667" s="93"/>
      <c r="D667" s="93"/>
      <c r="E667" s="93"/>
      <c r="F667" s="93"/>
      <c r="G667" s="93"/>
      <c r="H667" s="93"/>
      <c r="I667" s="93"/>
      <c r="J667" s="93"/>
      <c r="K667" s="93"/>
      <c r="L667" s="93"/>
      <c r="M667" s="93"/>
      <c r="N667" s="93"/>
      <c r="O667" s="93"/>
      <c r="P667" s="93"/>
      <c r="Q667" s="93"/>
      <c r="R667" s="93"/>
      <c r="S667" s="93"/>
      <c r="T667" s="93"/>
      <c r="U667" s="93"/>
      <c r="V667" s="93"/>
      <c r="W667" s="93"/>
      <c r="X667" s="93"/>
      <c r="Y667" s="93"/>
      <c r="Z667" s="93"/>
      <c r="AA667" s="93"/>
    </row>
    <row r="668">
      <c r="A668" s="93"/>
      <c r="B668" s="93"/>
      <c r="C668" s="93"/>
      <c r="D668" s="93"/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3"/>
      <c r="AA668" s="93"/>
    </row>
    <row r="669">
      <c r="A669" s="93"/>
      <c r="B669" s="93"/>
      <c r="C669" s="93"/>
      <c r="D669" s="93"/>
      <c r="E669" s="93"/>
      <c r="F669" s="93"/>
      <c r="G669" s="93"/>
      <c r="H669" s="93"/>
      <c r="I669" s="93"/>
      <c r="J669" s="93"/>
      <c r="K669" s="93"/>
      <c r="L669" s="93"/>
      <c r="M669" s="93"/>
      <c r="N669" s="93"/>
      <c r="O669" s="93"/>
      <c r="P669" s="93"/>
      <c r="Q669" s="93"/>
      <c r="R669" s="93"/>
      <c r="S669" s="93"/>
      <c r="T669" s="93"/>
      <c r="U669" s="93"/>
      <c r="V669" s="93"/>
      <c r="W669" s="93"/>
      <c r="X669" s="93"/>
      <c r="Y669" s="93"/>
      <c r="Z669" s="93"/>
      <c r="AA669" s="93"/>
    </row>
    <row r="670">
      <c r="A670" s="93"/>
      <c r="B670" s="93"/>
      <c r="C670" s="93"/>
      <c r="D670" s="93"/>
      <c r="E670" s="93"/>
      <c r="F670" s="93"/>
      <c r="G670" s="93"/>
      <c r="H670" s="93"/>
      <c r="I670" s="93"/>
      <c r="J670" s="93"/>
      <c r="K670" s="93"/>
      <c r="L670" s="93"/>
      <c r="M670" s="93"/>
      <c r="N670" s="93"/>
      <c r="O670" s="93"/>
      <c r="P670" s="93"/>
      <c r="Q670" s="93"/>
      <c r="R670" s="93"/>
      <c r="S670" s="93"/>
      <c r="T670" s="93"/>
      <c r="U670" s="93"/>
      <c r="V670" s="93"/>
      <c r="W670" s="93"/>
      <c r="X670" s="93"/>
      <c r="Y670" s="93"/>
      <c r="Z670" s="93"/>
      <c r="AA670" s="93"/>
    </row>
    <row r="671">
      <c r="A671" s="93"/>
      <c r="B671" s="93"/>
      <c r="C671" s="93"/>
      <c r="D671" s="93"/>
      <c r="E671" s="93"/>
      <c r="F671" s="93"/>
      <c r="G671" s="93"/>
      <c r="H671" s="93"/>
      <c r="I671" s="93"/>
      <c r="J671" s="93"/>
      <c r="K671" s="93"/>
      <c r="L671" s="93"/>
      <c r="M671" s="93"/>
      <c r="N671" s="93"/>
      <c r="O671" s="93"/>
      <c r="P671" s="93"/>
      <c r="Q671" s="93"/>
      <c r="R671" s="93"/>
      <c r="S671" s="93"/>
      <c r="T671" s="93"/>
      <c r="U671" s="93"/>
      <c r="V671" s="93"/>
      <c r="W671" s="93"/>
      <c r="X671" s="93"/>
      <c r="Y671" s="93"/>
      <c r="Z671" s="93"/>
      <c r="AA671" s="93"/>
    </row>
    <row r="672">
      <c r="A672" s="93"/>
      <c r="B672" s="93"/>
      <c r="C672" s="93"/>
      <c r="D672" s="93"/>
      <c r="E672" s="93"/>
      <c r="F672" s="93"/>
      <c r="G672" s="93"/>
      <c r="H672" s="93"/>
      <c r="I672" s="93"/>
      <c r="J672" s="93"/>
      <c r="K672" s="93"/>
      <c r="L672" s="93"/>
      <c r="M672" s="93"/>
      <c r="N672" s="93"/>
      <c r="O672" s="93"/>
      <c r="P672" s="93"/>
      <c r="Q672" s="93"/>
      <c r="R672" s="93"/>
      <c r="S672" s="93"/>
      <c r="T672" s="93"/>
      <c r="U672" s="93"/>
      <c r="V672" s="93"/>
      <c r="W672" s="93"/>
      <c r="X672" s="93"/>
      <c r="Y672" s="93"/>
      <c r="Z672" s="93"/>
      <c r="AA672" s="93"/>
    </row>
    <row r="673">
      <c r="A673" s="93"/>
      <c r="B673" s="93"/>
      <c r="C673" s="93"/>
      <c r="D673" s="93"/>
      <c r="E673" s="93"/>
      <c r="F673" s="93"/>
      <c r="G673" s="93"/>
      <c r="H673" s="93"/>
      <c r="I673" s="93"/>
      <c r="J673" s="93"/>
      <c r="K673" s="93"/>
      <c r="L673" s="93"/>
      <c r="M673" s="93"/>
      <c r="N673" s="93"/>
      <c r="O673" s="93"/>
      <c r="P673" s="93"/>
      <c r="Q673" s="93"/>
      <c r="R673" s="93"/>
      <c r="S673" s="93"/>
      <c r="T673" s="93"/>
      <c r="U673" s="93"/>
      <c r="V673" s="93"/>
      <c r="W673" s="93"/>
      <c r="X673" s="93"/>
      <c r="Y673" s="93"/>
      <c r="Z673" s="93"/>
      <c r="AA673" s="93"/>
    </row>
    <row r="674">
      <c r="A674" s="93"/>
      <c r="B674" s="93"/>
      <c r="C674" s="93"/>
      <c r="D674" s="93"/>
      <c r="E674" s="93"/>
      <c r="F674" s="93"/>
      <c r="G674" s="93"/>
      <c r="H674" s="93"/>
      <c r="I674" s="93"/>
      <c r="J674" s="93"/>
      <c r="K674" s="93"/>
      <c r="L674" s="93"/>
      <c r="M674" s="93"/>
      <c r="N674" s="93"/>
      <c r="O674" s="93"/>
      <c r="P674" s="93"/>
      <c r="Q674" s="93"/>
      <c r="R674" s="93"/>
      <c r="S674" s="93"/>
      <c r="T674" s="93"/>
      <c r="U674" s="93"/>
      <c r="V674" s="93"/>
      <c r="W674" s="93"/>
      <c r="X674" s="93"/>
      <c r="Y674" s="93"/>
      <c r="Z674" s="93"/>
      <c r="AA674" s="93"/>
    </row>
    <row r="675">
      <c r="A675" s="93"/>
      <c r="B675" s="93"/>
      <c r="C675" s="93"/>
      <c r="D675" s="93"/>
      <c r="E675" s="93"/>
      <c r="F675" s="93"/>
      <c r="G675" s="93"/>
      <c r="H675" s="93"/>
      <c r="I675" s="93"/>
      <c r="J675" s="93"/>
      <c r="K675" s="93"/>
      <c r="L675" s="93"/>
      <c r="M675" s="93"/>
      <c r="N675" s="93"/>
      <c r="O675" s="93"/>
      <c r="P675" s="93"/>
      <c r="Q675" s="93"/>
      <c r="R675" s="93"/>
      <c r="S675" s="93"/>
      <c r="T675" s="93"/>
      <c r="U675" s="93"/>
      <c r="V675" s="93"/>
      <c r="W675" s="93"/>
      <c r="X675" s="93"/>
      <c r="Y675" s="93"/>
      <c r="Z675" s="93"/>
      <c r="AA675" s="93"/>
    </row>
    <row r="676">
      <c r="A676" s="93"/>
      <c r="B676" s="93"/>
      <c r="C676" s="93"/>
      <c r="D676" s="93"/>
      <c r="E676" s="93"/>
      <c r="F676" s="93"/>
      <c r="G676" s="93"/>
      <c r="H676" s="93"/>
      <c r="I676" s="93"/>
      <c r="J676" s="93"/>
      <c r="K676" s="93"/>
      <c r="L676" s="93"/>
      <c r="M676" s="93"/>
      <c r="N676" s="93"/>
      <c r="O676" s="93"/>
      <c r="P676" s="93"/>
      <c r="Q676" s="93"/>
      <c r="R676" s="93"/>
      <c r="S676" s="93"/>
      <c r="T676" s="93"/>
      <c r="U676" s="93"/>
      <c r="V676" s="93"/>
      <c r="W676" s="93"/>
      <c r="X676" s="93"/>
      <c r="Y676" s="93"/>
      <c r="Z676" s="93"/>
      <c r="AA676" s="93"/>
    </row>
    <row r="677">
      <c r="A677" s="93"/>
      <c r="B677" s="93"/>
      <c r="C677" s="93"/>
      <c r="D677" s="93"/>
      <c r="E677" s="93"/>
      <c r="F677" s="93"/>
      <c r="G677" s="93"/>
      <c r="H677" s="93"/>
      <c r="I677" s="93"/>
      <c r="J677" s="93"/>
      <c r="K677" s="93"/>
      <c r="L677" s="93"/>
      <c r="M677" s="93"/>
      <c r="N677" s="93"/>
      <c r="O677" s="93"/>
      <c r="P677" s="93"/>
      <c r="Q677" s="93"/>
      <c r="R677" s="93"/>
      <c r="S677" s="93"/>
      <c r="T677" s="93"/>
      <c r="U677" s="93"/>
      <c r="V677" s="93"/>
      <c r="W677" s="93"/>
      <c r="X677" s="93"/>
      <c r="Y677" s="93"/>
      <c r="Z677" s="93"/>
      <c r="AA677" s="93"/>
    </row>
    <row r="678">
      <c r="A678" s="93"/>
      <c r="B678" s="93"/>
      <c r="C678" s="93"/>
      <c r="D678" s="93"/>
      <c r="E678" s="93"/>
      <c r="F678" s="93"/>
      <c r="G678" s="93"/>
      <c r="H678" s="93"/>
      <c r="I678" s="93"/>
      <c r="J678" s="93"/>
      <c r="K678" s="93"/>
      <c r="L678" s="93"/>
      <c r="M678" s="93"/>
      <c r="N678" s="93"/>
      <c r="O678" s="93"/>
      <c r="P678" s="93"/>
      <c r="Q678" s="93"/>
      <c r="R678" s="93"/>
      <c r="S678" s="93"/>
      <c r="T678" s="93"/>
      <c r="U678" s="93"/>
      <c r="V678" s="93"/>
      <c r="W678" s="93"/>
      <c r="X678" s="93"/>
      <c r="Y678" s="93"/>
      <c r="Z678" s="93"/>
      <c r="AA678" s="93"/>
    </row>
    <row r="679">
      <c r="A679" s="93"/>
      <c r="B679" s="93"/>
      <c r="C679" s="93"/>
      <c r="D679" s="93"/>
      <c r="E679" s="93"/>
      <c r="F679" s="93"/>
      <c r="G679" s="93"/>
      <c r="H679" s="93"/>
      <c r="I679" s="93"/>
      <c r="J679" s="93"/>
      <c r="K679" s="93"/>
      <c r="L679" s="93"/>
      <c r="M679" s="93"/>
      <c r="N679" s="93"/>
      <c r="O679" s="93"/>
      <c r="P679" s="93"/>
      <c r="Q679" s="93"/>
      <c r="R679" s="93"/>
      <c r="S679" s="93"/>
      <c r="T679" s="93"/>
      <c r="U679" s="93"/>
      <c r="V679" s="93"/>
      <c r="W679" s="93"/>
      <c r="X679" s="93"/>
      <c r="Y679" s="93"/>
      <c r="Z679" s="93"/>
      <c r="AA679" s="93"/>
    </row>
    <row r="680">
      <c r="A680" s="93"/>
      <c r="B680" s="93"/>
      <c r="C680" s="93"/>
      <c r="D680" s="93"/>
      <c r="E680" s="93"/>
      <c r="F680" s="93"/>
      <c r="G680" s="93"/>
      <c r="H680" s="93"/>
      <c r="I680" s="93"/>
      <c r="J680" s="93"/>
      <c r="K680" s="93"/>
      <c r="L680" s="93"/>
      <c r="M680" s="93"/>
      <c r="N680" s="93"/>
      <c r="O680" s="93"/>
      <c r="P680" s="93"/>
      <c r="Q680" s="93"/>
      <c r="R680" s="93"/>
      <c r="S680" s="93"/>
      <c r="T680" s="93"/>
      <c r="U680" s="93"/>
      <c r="V680" s="93"/>
      <c r="W680" s="93"/>
      <c r="X680" s="93"/>
      <c r="Y680" s="93"/>
      <c r="Z680" s="93"/>
      <c r="AA680" s="93"/>
    </row>
    <row r="681">
      <c r="A681" s="93"/>
      <c r="B681" s="93"/>
      <c r="C681" s="93"/>
      <c r="D681" s="93"/>
      <c r="E681" s="93"/>
      <c r="F681" s="93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93"/>
      <c r="W681" s="93"/>
      <c r="X681" s="93"/>
      <c r="Y681" s="93"/>
      <c r="Z681" s="93"/>
      <c r="AA681" s="93"/>
    </row>
    <row r="682">
      <c r="A682" s="93"/>
      <c r="B682" s="93"/>
      <c r="C682" s="93"/>
      <c r="D682" s="93"/>
      <c r="E682" s="93"/>
      <c r="F682" s="93"/>
      <c r="G682" s="93"/>
      <c r="H682" s="93"/>
      <c r="I682" s="93"/>
      <c r="J682" s="93"/>
      <c r="K682" s="93"/>
      <c r="L682" s="93"/>
      <c r="M682" s="93"/>
      <c r="N682" s="93"/>
      <c r="O682" s="93"/>
      <c r="P682" s="93"/>
      <c r="Q682" s="93"/>
      <c r="R682" s="93"/>
      <c r="S682" s="93"/>
      <c r="T682" s="93"/>
      <c r="U682" s="93"/>
      <c r="V682" s="93"/>
      <c r="W682" s="93"/>
      <c r="X682" s="93"/>
      <c r="Y682" s="93"/>
      <c r="Z682" s="93"/>
      <c r="AA682" s="93"/>
    </row>
    <row r="683">
      <c r="A683" s="93"/>
      <c r="B683" s="93"/>
      <c r="C683" s="93"/>
      <c r="D683" s="93"/>
      <c r="E683" s="93"/>
      <c r="F683" s="93"/>
      <c r="G683" s="93"/>
      <c r="H683" s="93"/>
      <c r="I683" s="93"/>
      <c r="J683" s="93"/>
      <c r="K683" s="93"/>
      <c r="L683" s="93"/>
      <c r="M683" s="93"/>
      <c r="N683" s="93"/>
      <c r="O683" s="93"/>
      <c r="P683" s="93"/>
      <c r="Q683" s="93"/>
      <c r="R683" s="93"/>
      <c r="S683" s="93"/>
      <c r="T683" s="93"/>
      <c r="U683" s="93"/>
      <c r="V683" s="93"/>
      <c r="W683" s="93"/>
      <c r="X683" s="93"/>
      <c r="Y683" s="93"/>
      <c r="Z683" s="93"/>
      <c r="AA683" s="93"/>
    </row>
    <row r="684">
      <c r="A684" s="93"/>
      <c r="B684" s="93"/>
      <c r="C684" s="93"/>
      <c r="D684" s="93"/>
      <c r="E684" s="93"/>
      <c r="F684" s="93"/>
      <c r="G684" s="93"/>
      <c r="H684" s="93"/>
      <c r="I684" s="93"/>
      <c r="J684" s="93"/>
      <c r="K684" s="93"/>
      <c r="L684" s="93"/>
      <c r="M684" s="93"/>
      <c r="N684" s="93"/>
      <c r="O684" s="93"/>
      <c r="P684" s="93"/>
      <c r="Q684" s="93"/>
      <c r="R684" s="93"/>
      <c r="S684" s="93"/>
      <c r="T684" s="93"/>
      <c r="U684" s="93"/>
      <c r="V684" s="93"/>
      <c r="W684" s="93"/>
      <c r="X684" s="93"/>
      <c r="Y684" s="93"/>
      <c r="Z684" s="93"/>
      <c r="AA684" s="93"/>
    </row>
    <row r="685">
      <c r="A685" s="93"/>
      <c r="B685" s="93"/>
      <c r="C685" s="93"/>
      <c r="D685" s="93"/>
      <c r="E685" s="93"/>
      <c r="F685" s="93"/>
      <c r="G685" s="93"/>
      <c r="H685" s="93"/>
      <c r="I685" s="93"/>
      <c r="J685" s="93"/>
      <c r="K685" s="93"/>
      <c r="L685" s="93"/>
      <c r="M685" s="93"/>
      <c r="N685" s="93"/>
      <c r="O685" s="93"/>
      <c r="P685" s="93"/>
      <c r="Q685" s="93"/>
      <c r="R685" s="93"/>
      <c r="S685" s="93"/>
      <c r="T685" s="93"/>
      <c r="U685" s="93"/>
      <c r="V685" s="93"/>
      <c r="W685" s="93"/>
      <c r="X685" s="93"/>
      <c r="Y685" s="93"/>
      <c r="Z685" s="93"/>
      <c r="AA685" s="93"/>
    </row>
    <row r="686">
      <c r="A686" s="93"/>
      <c r="B686" s="93"/>
      <c r="C686" s="93"/>
      <c r="D686" s="93"/>
      <c r="E686" s="93"/>
      <c r="F686" s="93"/>
      <c r="G686" s="93"/>
      <c r="H686" s="93"/>
      <c r="I686" s="93"/>
      <c r="J686" s="93"/>
      <c r="K686" s="93"/>
      <c r="L686" s="93"/>
      <c r="M686" s="93"/>
      <c r="N686" s="93"/>
      <c r="O686" s="93"/>
      <c r="P686" s="93"/>
      <c r="Q686" s="93"/>
      <c r="R686" s="93"/>
      <c r="S686" s="93"/>
      <c r="T686" s="93"/>
      <c r="U686" s="93"/>
      <c r="V686" s="93"/>
      <c r="W686" s="93"/>
      <c r="X686" s="93"/>
      <c r="Y686" s="93"/>
      <c r="Z686" s="93"/>
      <c r="AA686" s="93"/>
    </row>
    <row r="687">
      <c r="A687" s="93"/>
      <c r="B687" s="93"/>
      <c r="C687" s="93"/>
      <c r="D687" s="93"/>
      <c r="E687" s="93"/>
      <c r="F687" s="93"/>
      <c r="G687" s="93"/>
      <c r="H687" s="93"/>
      <c r="I687" s="93"/>
      <c r="J687" s="93"/>
      <c r="K687" s="93"/>
      <c r="L687" s="93"/>
      <c r="M687" s="93"/>
      <c r="N687" s="93"/>
      <c r="O687" s="93"/>
      <c r="P687" s="93"/>
      <c r="Q687" s="93"/>
      <c r="R687" s="93"/>
      <c r="S687" s="93"/>
      <c r="T687" s="93"/>
      <c r="U687" s="93"/>
      <c r="V687" s="93"/>
      <c r="W687" s="93"/>
      <c r="X687" s="93"/>
      <c r="Y687" s="93"/>
      <c r="Z687" s="93"/>
      <c r="AA687" s="93"/>
    </row>
    <row r="688">
      <c r="A688" s="93"/>
      <c r="B688" s="93"/>
      <c r="C688" s="93"/>
      <c r="D688" s="93"/>
      <c r="E688" s="93"/>
      <c r="F688" s="93"/>
      <c r="G688" s="93"/>
      <c r="H688" s="93"/>
      <c r="I688" s="93"/>
      <c r="J688" s="93"/>
      <c r="K688" s="93"/>
      <c r="L688" s="93"/>
      <c r="M688" s="93"/>
      <c r="N688" s="93"/>
      <c r="O688" s="93"/>
      <c r="P688" s="93"/>
      <c r="Q688" s="93"/>
      <c r="R688" s="93"/>
      <c r="S688" s="93"/>
      <c r="T688" s="93"/>
      <c r="U688" s="93"/>
      <c r="V688" s="93"/>
      <c r="W688" s="93"/>
      <c r="X688" s="93"/>
      <c r="Y688" s="93"/>
      <c r="Z688" s="93"/>
      <c r="AA688" s="93"/>
    </row>
    <row r="689">
      <c r="A689" s="93"/>
      <c r="B689" s="93"/>
      <c r="C689" s="93"/>
      <c r="D689" s="93"/>
      <c r="E689" s="93"/>
      <c r="F689" s="93"/>
      <c r="G689" s="93"/>
      <c r="H689" s="93"/>
      <c r="I689" s="93"/>
      <c r="J689" s="93"/>
      <c r="K689" s="93"/>
      <c r="L689" s="93"/>
      <c r="M689" s="93"/>
      <c r="N689" s="93"/>
      <c r="O689" s="93"/>
      <c r="P689" s="93"/>
      <c r="Q689" s="93"/>
      <c r="R689" s="93"/>
      <c r="S689" s="93"/>
      <c r="T689" s="93"/>
      <c r="U689" s="93"/>
      <c r="V689" s="93"/>
      <c r="W689" s="93"/>
      <c r="X689" s="93"/>
      <c r="Y689" s="93"/>
      <c r="Z689" s="93"/>
      <c r="AA689" s="93"/>
    </row>
    <row r="690">
      <c r="A690" s="93"/>
      <c r="B690" s="93"/>
      <c r="C690" s="93"/>
      <c r="D690" s="93"/>
      <c r="E690" s="93"/>
      <c r="F690" s="93"/>
      <c r="G690" s="93"/>
      <c r="H690" s="93"/>
      <c r="I690" s="93"/>
      <c r="J690" s="93"/>
      <c r="K690" s="93"/>
      <c r="L690" s="93"/>
      <c r="M690" s="93"/>
      <c r="N690" s="93"/>
      <c r="O690" s="93"/>
      <c r="P690" s="93"/>
      <c r="Q690" s="93"/>
      <c r="R690" s="93"/>
      <c r="S690" s="93"/>
      <c r="T690" s="93"/>
      <c r="U690" s="93"/>
      <c r="V690" s="93"/>
      <c r="W690" s="93"/>
      <c r="X690" s="93"/>
      <c r="Y690" s="93"/>
      <c r="Z690" s="93"/>
      <c r="AA690" s="93"/>
    </row>
    <row r="691">
      <c r="A691" s="93"/>
      <c r="B691" s="93"/>
      <c r="C691" s="93"/>
      <c r="D691" s="93"/>
      <c r="E691" s="93"/>
      <c r="F691" s="93"/>
      <c r="G691" s="93"/>
      <c r="H691" s="93"/>
      <c r="I691" s="93"/>
      <c r="J691" s="93"/>
      <c r="K691" s="93"/>
      <c r="L691" s="93"/>
      <c r="M691" s="93"/>
      <c r="N691" s="93"/>
      <c r="O691" s="93"/>
      <c r="P691" s="93"/>
      <c r="Q691" s="93"/>
      <c r="R691" s="93"/>
      <c r="S691" s="93"/>
      <c r="T691" s="93"/>
      <c r="U691" s="93"/>
      <c r="V691" s="93"/>
      <c r="W691" s="93"/>
      <c r="X691" s="93"/>
      <c r="Y691" s="93"/>
      <c r="Z691" s="93"/>
      <c r="AA691" s="93"/>
    </row>
    <row r="692">
      <c r="A692" s="93"/>
      <c r="B692" s="93"/>
      <c r="C692" s="93"/>
      <c r="D692" s="93"/>
      <c r="E692" s="93"/>
      <c r="F692" s="93"/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3"/>
      <c r="R692" s="93"/>
      <c r="S692" s="93"/>
      <c r="T692" s="93"/>
      <c r="U692" s="93"/>
      <c r="V692" s="93"/>
      <c r="W692" s="93"/>
      <c r="X692" s="93"/>
      <c r="Y692" s="93"/>
      <c r="Z692" s="93"/>
      <c r="AA692" s="93"/>
    </row>
    <row r="693">
      <c r="A693" s="93"/>
      <c r="B693" s="93"/>
      <c r="C693" s="93"/>
      <c r="D693" s="93"/>
      <c r="E693" s="93"/>
      <c r="F693" s="93"/>
      <c r="G693" s="93"/>
      <c r="H693" s="93"/>
      <c r="I693" s="93"/>
      <c r="J693" s="93"/>
      <c r="K693" s="93"/>
      <c r="L693" s="93"/>
      <c r="M693" s="93"/>
      <c r="N693" s="93"/>
      <c r="O693" s="93"/>
      <c r="P693" s="93"/>
      <c r="Q693" s="93"/>
      <c r="R693" s="93"/>
      <c r="S693" s="93"/>
      <c r="T693" s="93"/>
      <c r="U693" s="93"/>
      <c r="V693" s="93"/>
      <c r="W693" s="93"/>
      <c r="X693" s="93"/>
      <c r="Y693" s="93"/>
      <c r="Z693" s="93"/>
      <c r="AA693" s="93"/>
    </row>
    <row r="694">
      <c r="A694" s="93"/>
      <c r="B694" s="93"/>
      <c r="C694" s="93"/>
      <c r="D694" s="93"/>
      <c r="E694" s="93"/>
      <c r="F694" s="93"/>
      <c r="G694" s="93"/>
      <c r="H694" s="93"/>
      <c r="I694" s="93"/>
      <c r="J694" s="93"/>
      <c r="K694" s="93"/>
      <c r="L694" s="93"/>
      <c r="M694" s="93"/>
      <c r="N694" s="93"/>
      <c r="O694" s="93"/>
      <c r="P694" s="93"/>
      <c r="Q694" s="93"/>
      <c r="R694" s="93"/>
      <c r="S694" s="93"/>
      <c r="T694" s="93"/>
      <c r="U694" s="93"/>
      <c r="V694" s="93"/>
      <c r="W694" s="93"/>
      <c r="X694" s="93"/>
      <c r="Y694" s="93"/>
      <c r="Z694" s="93"/>
      <c r="AA694" s="93"/>
    </row>
    <row r="695">
      <c r="A695" s="93"/>
      <c r="B695" s="93"/>
      <c r="C695" s="93"/>
      <c r="D695" s="93"/>
      <c r="E695" s="93"/>
      <c r="F695" s="93"/>
      <c r="G695" s="93"/>
      <c r="H695" s="93"/>
      <c r="I695" s="93"/>
      <c r="J695" s="93"/>
      <c r="K695" s="93"/>
      <c r="L695" s="93"/>
      <c r="M695" s="93"/>
      <c r="N695" s="93"/>
      <c r="O695" s="93"/>
      <c r="P695" s="93"/>
      <c r="Q695" s="93"/>
      <c r="R695" s="93"/>
      <c r="S695" s="93"/>
      <c r="T695" s="93"/>
      <c r="U695" s="93"/>
      <c r="V695" s="93"/>
      <c r="W695" s="93"/>
      <c r="X695" s="93"/>
      <c r="Y695" s="93"/>
      <c r="Z695" s="93"/>
      <c r="AA695" s="93"/>
    </row>
    <row r="696">
      <c r="A696" s="93"/>
      <c r="B696" s="93"/>
      <c r="C696" s="93"/>
      <c r="D696" s="93"/>
      <c r="E696" s="93"/>
      <c r="F696" s="93"/>
      <c r="G696" s="93"/>
      <c r="H696" s="93"/>
      <c r="I696" s="93"/>
      <c r="J696" s="93"/>
      <c r="K696" s="93"/>
      <c r="L696" s="93"/>
      <c r="M696" s="93"/>
      <c r="N696" s="93"/>
      <c r="O696" s="93"/>
      <c r="P696" s="93"/>
      <c r="Q696" s="93"/>
      <c r="R696" s="93"/>
      <c r="S696" s="93"/>
      <c r="T696" s="93"/>
      <c r="U696" s="93"/>
      <c r="V696" s="93"/>
      <c r="W696" s="93"/>
      <c r="X696" s="93"/>
      <c r="Y696" s="93"/>
      <c r="Z696" s="93"/>
      <c r="AA696" s="93"/>
    </row>
    <row r="697">
      <c r="A697" s="93"/>
      <c r="B697" s="93"/>
      <c r="C697" s="93"/>
      <c r="D697" s="93"/>
      <c r="E697" s="93"/>
      <c r="F697" s="93"/>
      <c r="G697" s="93"/>
      <c r="H697" s="93"/>
      <c r="I697" s="93"/>
      <c r="J697" s="93"/>
      <c r="K697" s="93"/>
      <c r="L697" s="93"/>
      <c r="M697" s="93"/>
      <c r="N697" s="93"/>
      <c r="O697" s="93"/>
      <c r="P697" s="93"/>
      <c r="Q697" s="93"/>
      <c r="R697" s="93"/>
      <c r="S697" s="93"/>
      <c r="T697" s="93"/>
      <c r="U697" s="93"/>
      <c r="V697" s="93"/>
      <c r="W697" s="93"/>
      <c r="X697" s="93"/>
      <c r="Y697" s="93"/>
      <c r="Z697" s="93"/>
      <c r="AA697" s="93"/>
    </row>
    <row r="698">
      <c r="A698" s="93"/>
      <c r="B698" s="93"/>
      <c r="C698" s="93"/>
      <c r="D698" s="93"/>
      <c r="E698" s="93"/>
      <c r="F698" s="93"/>
      <c r="G698" s="93"/>
      <c r="H698" s="93"/>
      <c r="I698" s="93"/>
      <c r="J698" s="93"/>
      <c r="K698" s="93"/>
      <c r="L698" s="93"/>
      <c r="M698" s="93"/>
      <c r="N698" s="93"/>
      <c r="O698" s="93"/>
      <c r="P698" s="93"/>
      <c r="Q698" s="93"/>
      <c r="R698" s="93"/>
      <c r="S698" s="93"/>
      <c r="T698" s="93"/>
      <c r="U698" s="93"/>
      <c r="V698" s="93"/>
      <c r="W698" s="93"/>
      <c r="X698" s="93"/>
      <c r="Y698" s="93"/>
      <c r="Z698" s="93"/>
      <c r="AA698" s="93"/>
    </row>
    <row r="699">
      <c r="A699" s="93"/>
      <c r="B699" s="93"/>
      <c r="C699" s="93"/>
      <c r="D699" s="93"/>
      <c r="E699" s="93"/>
      <c r="F699" s="93"/>
      <c r="G699" s="93"/>
      <c r="H699" s="93"/>
      <c r="I699" s="93"/>
      <c r="J699" s="93"/>
      <c r="K699" s="93"/>
      <c r="L699" s="93"/>
      <c r="M699" s="93"/>
      <c r="N699" s="93"/>
      <c r="O699" s="93"/>
      <c r="P699" s="93"/>
      <c r="Q699" s="93"/>
      <c r="R699" s="93"/>
      <c r="S699" s="93"/>
      <c r="T699" s="93"/>
      <c r="U699" s="93"/>
      <c r="V699" s="93"/>
      <c r="W699" s="93"/>
      <c r="X699" s="93"/>
      <c r="Y699" s="93"/>
      <c r="Z699" s="93"/>
      <c r="AA699" s="93"/>
    </row>
    <row r="700">
      <c r="A700" s="93"/>
      <c r="B700" s="93"/>
      <c r="C700" s="93"/>
      <c r="D700" s="93"/>
      <c r="E700" s="93"/>
      <c r="F700" s="93"/>
      <c r="G700" s="93"/>
      <c r="H700" s="93"/>
      <c r="I700" s="93"/>
      <c r="J700" s="93"/>
      <c r="K700" s="93"/>
      <c r="L700" s="93"/>
      <c r="M700" s="93"/>
      <c r="N700" s="93"/>
      <c r="O700" s="93"/>
      <c r="P700" s="93"/>
      <c r="Q700" s="93"/>
      <c r="R700" s="93"/>
      <c r="S700" s="93"/>
      <c r="T700" s="93"/>
      <c r="U700" s="93"/>
      <c r="V700" s="93"/>
      <c r="W700" s="93"/>
      <c r="X700" s="93"/>
      <c r="Y700" s="93"/>
      <c r="Z700" s="93"/>
      <c r="AA700" s="93"/>
    </row>
    <row r="701">
      <c r="A701" s="93"/>
      <c r="B701" s="93"/>
      <c r="C701" s="93"/>
      <c r="D701" s="93"/>
      <c r="E701" s="93"/>
      <c r="F701" s="93"/>
      <c r="G701" s="93"/>
      <c r="H701" s="93"/>
      <c r="I701" s="93"/>
      <c r="J701" s="93"/>
      <c r="K701" s="93"/>
      <c r="L701" s="93"/>
      <c r="M701" s="93"/>
      <c r="N701" s="93"/>
      <c r="O701" s="93"/>
      <c r="P701" s="93"/>
      <c r="Q701" s="93"/>
      <c r="R701" s="93"/>
      <c r="S701" s="93"/>
      <c r="T701" s="93"/>
      <c r="U701" s="93"/>
      <c r="V701" s="93"/>
      <c r="W701" s="93"/>
      <c r="X701" s="93"/>
      <c r="Y701" s="93"/>
      <c r="Z701" s="93"/>
      <c r="AA701" s="93"/>
    </row>
    <row r="702">
      <c r="A702" s="93"/>
      <c r="B702" s="93"/>
      <c r="C702" s="93"/>
      <c r="D702" s="93"/>
      <c r="E702" s="93"/>
      <c r="F702" s="93"/>
      <c r="G702" s="93"/>
      <c r="H702" s="93"/>
      <c r="I702" s="93"/>
      <c r="J702" s="93"/>
      <c r="K702" s="93"/>
      <c r="L702" s="93"/>
      <c r="M702" s="93"/>
      <c r="N702" s="93"/>
      <c r="O702" s="93"/>
      <c r="P702" s="93"/>
      <c r="Q702" s="93"/>
      <c r="R702" s="93"/>
      <c r="S702" s="93"/>
      <c r="T702" s="93"/>
      <c r="U702" s="93"/>
      <c r="V702" s="93"/>
      <c r="W702" s="93"/>
      <c r="X702" s="93"/>
      <c r="Y702" s="93"/>
      <c r="Z702" s="93"/>
      <c r="AA702" s="93"/>
    </row>
    <row r="703">
      <c r="A703" s="93"/>
      <c r="B703" s="93"/>
      <c r="C703" s="93"/>
      <c r="D703" s="93"/>
      <c r="E703" s="93"/>
      <c r="F703" s="93"/>
      <c r="G703" s="93"/>
      <c r="H703" s="93"/>
      <c r="I703" s="93"/>
      <c r="J703" s="93"/>
      <c r="K703" s="93"/>
      <c r="L703" s="93"/>
      <c r="M703" s="93"/>
      <c r="N703" s="93"/>
      <c r="O703" s="93"/>
      <c r="P703" s="93"/>
      <c r="Q703" s="93"/>
      <c r="R703" s="93"/>
      <c r="S703" s="93"/>
      <c r="T703" s="93"/>
      <c r="U703" s="93"/>
      <c r="V703" s="93"/>
      <c r="W703" s="93"/>
      <c r="X703" s="93"/>
      <c r="Y703" s="93"/>
      <c r="Z703" s="93"/>
      <c r="AA703" s="93"/>
    </row>
    <row r="704">
      <c r="A704" s="93"/>
      <c r="B704" s="93"/>
      <c r="C704" s="93"/>
      <c r="D704" s="93"/>
      <c r="E704" s="93"/>
      <c r="F704" s="93"/>
      <c r="G704" s="93"/>
      <c r="H704" s="93"/>
      <c r="I704" s="93"/>
      <c r="J704" s="93"/>
      <c r="K704" s="93"/>
      <c r="L704" s="93"/>
      <c r="M704" s="93"/>
      <c r="N704" s="93"/>
      <c r="O704" s="93"/>
      <c r="P704" s="93"/>
      <c r="Q704" s="93"/>
      <c r="R704" s="93"/>
      <c r="S704" s="93"/>
      <c r="T704" s="93"/>
      <c r="U704" s="93"/>
      <c r="V704" s="93"/>
      <c r="W704" s="93"/>
      <c r="X704" s="93"/>
      <c r="Y704" s="93"/>
      <c r="Z704" s="93"/>
      <c r="AA704" s="93"/>
    </row>
    <row r="705">
      <c r="A705" s="93"/>
      <c r="B705" s="93"/>
      <c r="C705" s="93"/>
      <c r="D705" s="93"/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3"/>
      <c r="AA705" s="93"/>
    </row>
    <row r="706">
      <c r="A706" s="93"/>
      <c r="B706" s="93"/>
      <c r="C706" s="93"/>
      <c r="D706" s="93"/>
      <c r="E706" s="93"/>
      <c r="F706" s="93"/>
      <c r="G706" s="93"/>
      <c r="H706" s="93"/>
      <c r="I706" s="93"/>
      <c r="J706" s="93"/>
      <c r="K706" s="93"/>
      <c r="L706" s="93"/>
      <c r="M706" s="93"/>
      <c r="N706" s="93"/>
      <c r="O706" s="93"/>
      <c r="P706" s="93"/>
      <c r="Q706" s="93"/>
      <c r="R706" s="93"/>
      <c r="S706" s="93"/>
      <c r="T706" s="93"/>
      <c r="U706" s="93"/>
      <c r="V706" s="93"/>
      <c r="W706" s="93"/>
      <c r="X706" s="93"/>
      <c r="Y706" s="93"/>
      <c r="Z706" s="93"/>
      <c r="AA706" s="93"/>
    </row>
    <row r="707">
      <c r="A707" s="93"/>
      <c r="B707" s="93"/>
      <c r="C707" s="93"/>
      <c r="D707" s="93"/>
      <c r="E707" s="93"/>
      <c r="F707" s="93"/>
      <c r="G707" s="93"/>
      <c r="H707" s="93"/>
      <c r="I707" s="93"/>
      <c r="J707" s="93"/>
      <c r="K707" s="93"/>
      <c r="L707" s="93"/>
      <c r="M707" s="93"/>
      <c r="N707" s="93"/>
      <c r="O707" s="93"/>
      <c r="P707" s="93"/>
      <c r="Q707" s="93"/>
      <c r="R707" s="93"/>
      <c r="S707" s="93"/>
      <c r="T707" s="93"/>
      <c r="U707" s="93"/>
      <c r="V707" s="93"/>
      <c r="W707" s="93"/>
      <c r="X707" s="93"/>
      <c r="Y707" s="93"/>
      <c r="Z707" s="93"/>
      <c r="AA707" s="93"/>
    </row>
    <row r="708">
      <c r="A708" s="93"/>
      <c r="B708" s="93"/>
      <c r="C708" s="93"/>
      <c r="D708" s="93"/>
      <c r="E708" s="93"/>
      <c r="F708" s="93"/>
      <c r="G708" s="93"/>
      <c r="H708" s="93"/>
      <c r="I708" s="93"/>
      <c r="J708" s="93"/>
      <c r="K708" s="93"/>
      <c r="L708" s="93"/>
      <c r="M708" s="93"/>
      <c r="N708" s="93"/>
      <c r="O708" s="93"/>
      <c r="P708" s="93"/>
      <c r="Q708" s="93"/>
      <c r="R708" s="93"/>
      <c r="S708" s="93"/>
      <c r="T708" s="93"/>
      <c r="U708" s="93"/>
      <c r="V708" s="93"/>
      <c r="W708" s="93"/>
      <c r="X708" s="93"/>
      <c r="Y708" s="93"/>
      <c r="Z708" s="93"/>
      <c r="AA708" s="93"/>
    </row>
    <row r="709">
      <c r="A709" s="93"/>
      <c r="B709" s="93"/>
      <c r="C709" s="93"/>
      <c r="D709" s="93"/>
      <c r="E709" s="93"/>
      <c r="F709" s="93"/>
      <c r="G709" s="93"/>
      <c r="H709" s="93"/>
      <c r="I709" s="93"/>
      <c r="J709" s="93"/>
      <c r="K709" s="93"/>
      <c r="L709" s="93"/>
      <c r="M709" s="93"/>
      <c r="N709" s="93"/>
      <c r="O709" s="93"/>
      <c r="P709" s="93"/>
      <c r="Q709" s="93"/>
      <c r="R709" s="93"/>
      <c r="S709" s="93"/>
      <c r="T709" s="93"/>
      <c r="U709" s="93"/>
      <c r="V709" s="93"/>
      <c r="W709" s="93"/>
      <c r="X709" s="93"/>
      <c r="Y709" s="93"/>
      <c r="Z709" s="93"/>
      <c r="AA709" s="93"/>
    </row>
    <row r="710">
      <c r="A710" s="93"/>
      <c r="B710" s="93"/>
      <c r="C710" s="93"/>
      <c r="D710" s="93"/>
      <c r="E710" s="93"/>
      <c r="F710" s="93"/>
      <c r="G710" s="93"/>
      <c r="H710" s="93"/>
      <c r="I710" s="93"/>
      <c r="J710" s="93"/>
      <c r="K710" s="93"/>
      <c r="L710" s="93"/>
      <c r="M710" s="93"/>
      <c r="N710" s="93"/>
      <c r="O710" s="93"/>
      <c r="P710" s="93"/>
      <c r="Q710" s="93"/>
      <c r="R710" s="93"/>
      <c r="S710" s="93"/>
      <c r="T710" s="93"/>
      <c r="U710" s="93"/>
      <c r="V710" s="93"/>
      <c r="W710" s="93"/>
      <c r="X710" s="93"/>
      <c r="Y710" s="93"/>
      <c r="Z710" s="93"/>
      <c r="AA710" s="93"/>
    </row>
    <row r="711">
      <c r="A711" s="93"/>
      <c r="B711" s="93"/>
      <c r="C711" s="93"/>
      <c r="D711" s="93"/>
      <c r="E711" s="93"/>
      <c r="F711" s="93"/>
      <c r="G711" s="93"/>
      <c r="H711" s="93"/>
      <c r="I711" s="93"/>
      <c r="J711" s="93"/>
      <c r="K711" s="93"/>
      <c r="L711" s="93"/>
      <c r="M711" s="93"/>
      <c r="N711" s="93"/>
      <c r="O711" s="93"/>
      <c r="P711" s="93"/>
      <c r="Q711" s="93"/>
      <c r="R711" s="93"/>
      <c r="S711" s="93"/>
      <c r="T711" s="93"/>
      <c r="U711" s="93"/>
      <c r="V711" s="93"/>
      <c r="W711" s="93"/>
      <c r="X711" s="93"/>
      <c r="Y711" s="93"/>
      <c r="Z711" s="93"/>
      <c r="AA711" s="93"/>
    </row>
    <row r="712">
      <c r="A712" s="93"/>
      <c r="B712" s="93"/>
      <c r="C712" s="93"/>
      <c r="D712" s="93"/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3"/>
      <c r="R712" s="93"/>
      <c r="S712" s="93"/>
      <c r="T712" s="93"/>
      <c r="U712" s="93"/>
      <c r="V712" s="93"/>
      <c r="W712" s="93"/>
      <c r="X712" s="93"/>
      <c r="Y712" s="93"/>
      <c r="Z712" s="93"/>
      <c r="AA712" s="93"/>
    </row>
    <row r="713">
      <c r="A713" s="93"/>
      <c r="B713" s="93"/>
      <c r="C713" s="93"/>
      <c r="D713" s="93"/>
      <c r="E713" s="93"/>
      <c r="F713" s="93"/>
      <c r="G713" s="93"/>
      <c r="H713" s="93"/>
      <c r="I713" s="93"/>
      <c r="J713" s="93"/>
      <c r="K713" s="93"/>
      <c r="L713" s="93"/>
      <c r="M713" s="93"/>
      <c r="N713" s="93"/>
      <c r="O713" s="93"/>
      <c r="P713" s="93"/>
      <c r="Q713" s="93"/>
      <c r="R713" s="93"/>
      <c r="S713" s="93"/>
      <c r="T713" s="93"/>
      <c r="U713" s="93"/>
      <c r="V713" s="93"/>
      <c r="W713" s="93"/>
      <c r="X713" s="93"/>
      <c r="Y713" s="93"/>
      <c r="Z713" s="93"/>
      <c r="AA713" s="93"/>
    </row>
    <row r="714">
      <c r="A714" s="93"/>
      <c r="B714" s="93"/>
      <c r="C714" s="93"/>
      <c r="D714" s="93"/>
      <c r="E714" s="93"/>
      <c r="F714" s="93"/>
      <c r="G714" s="93"/>
      <c r="H714" s="93"/>
      <c r="I714" s="93"/>
      <c r="J714" s="93"/>
      <c r="K714" s="93"/>
      <c r="L714" s="93"/>
      <c r="M714" s="93"/>
      <c r="N714" s="93"/>
      <c r="O714" s="93"/>
      <c r="P714" s="93"/>
      <c r="Q714" s="93"/>
      <c r="R714" s="93"/>
      <c r="S714" s="93"/>
      <c r="T714" s="93"/>
      <c r="U714" s="93"/>
      <c r="V714" s="93"/>
      <c r="W714" s="93"/>
      <c r="X714" s="93"/>
      <c r="Y714" s="93"/>
      <c r="Z714" s="93"/>
      <c r="AA714" s="93"/>
    </row>
    <row r="715">
      <c r="A715" s="93"/>
      <c r="B715" s="93"/>
      <c r="C715" s="93"/>
      <c r="D715" s="93"/>
      <c r="E715" s="93"/>
      <c r="F715" s="93"/>
      <c r="G715" s="93"/>
      <c r="H715" s="93"/>
      <c r="I715" s="93"/>
      <c r="J715" s="93"/>
      <c r="K715" s="93"/>
      <c r="L715" s="93"/>
      <c r="M715" s="93"/>
      <c r="N715" s="93"/>
      <c r="O715" s="93"/>
      <c r="P715" s="93"/>
      <c r="Q715" s="93"/>
      <c r="R715" s="93"/>
      <c r="S715" s="93"/>
      <c r="T715" s="93"/>
      <c r="U715" s="93"/>
      <c r="V715" s="93"/>
      <c r="W715" s="93"/>
      <c r="X715" s="93"/>
      <c r="Y715" s="93"/>
      <c r="Z715" s="93"/>
      <c r="AA715" s="93"/>
    </row>
    <row r="716">
      <c r="A716" s="93"/>
      <c r="B716" s="93"/>
      <c r="C716" s="93"/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3"/>
      <c r="R716" s="93"/>
      <c r="S716" s="93"/>
      <c r="T716" s="93"/>
      <c r="U716" s="93"/>
      <c r="V716" s="93"/>
      <c r="W716" s="93"/>
      <c r="X716" s="93"/>
      <c r="Y716" s="93"/>
      <c r="Z716" s="93"/>
      <c r="AA716" s="93"/>
    </row>
    <row r="717">
      <c r="A717" s="93"/>
      <c r="B717" s="93"/>
      <c r="C717" s="93"/>
      <c r="D717" s="93"/>
      <c r="E717" s="93"/>
      <c r="F717" s="93"/>
      <c r="G717" s="93"/>
      <c r="H717" s="93"/>
      <c r="I717" s="93"/>
      <c r="J717" s="93"/>
      <c r="K717" s="93"/>
      <c r="L717" s="93"/>
      <c r="M717" s="93"/>
      <c r="N717" s="93"/>
      <c r="O717" s="93"/>
      <c r="P717" s="93"/>
      <c r="Q717" s="93"/>
      <c r="R717" s="93"/>
      <c r="S717" s="93"/>
      <c r="T717" s="93"/>
      <c r="U717" s="93"/>
      <c r="V717" s="93"/>
      <c r="W717" s="93"/>
      <c r="X717" s="93"/>
      <c r="Y717" s="93"/>
      <c r="Z717" s="93"/>
      <c r="AA717" s="93"/>
    </row>
    <row r="718">
      <c r="A718" s="93"/>
      <c r="B718" s="93"/>
      <c r="C718" s="93"/>
      <c r="D718" s="93"/>
      <c r="E718" s="93"/>
      <c r="F718" s="93"/>
      <c r="G718" s="93"/>
      <c r="H718" s="93"/>
      <c r="I718" s="93"/>
      <c r="J718" s="93"/>
      <c r="K718" s="93"/>
      <c r="L718" s="93"/>
      <c r="M718" s="93"/>
      <c r="N718" s="93"/>
      <c r="O718" s="93"/>
      <c r="P718" s="93"/>
      <c r="Q718" s="93"/>
      <c r="R718" s="93"/>
      <c r="S718" s="93"/>
      <c r="T718" s="93"/>
      <c r="U718" s="93"/>
      <c r="V718" s="93"/>
      <c r="W718" s="93"/>
      <c r="X718" s="93"/>
      <c r="Y718" s="93"/>
      <c r="Z718" s="93"/>
      <c r="AA718" s="93"/>
    </row>
    <row r="719">
      <c r="A719" s="93"/>
      <c r="B719" s="93"/>
      <c r="C719" s="93"/>
      <c r="D719" s="93"/>
      <c r="E719" s="93"/>
      <c r="F719" s="93"/>
      <c r="G719" s="93"/>
      <c r="H719" s="93"/>
      <c r="I719" s="93"/>
      <c r="J719" s="93"/>
      <c r="K719" s="93"/>
      <c r="L719" s="93"/>
      <c r="M719" s="93"/>
      <c r="N719" s="93"/>
      <c r="O719" s="93"/>
      <c r="P719" s="93"/>
      <c r="Q719" s="93"/>
      <c r="R719" s="93"/>
      <c r="S719" s="93"/>
      <c r="T719" s="93"/>
      <c r="U719" s="93"/>
      <c r="V719" s="93"/>
      <c r="W719" s="93"/>
      <c r="X719" s="93"/>
      <c r="Y719" s="93"/>
      <c r="Z719" s="93"/>
      <c r="AA719" s="93"/>
    </row>
    <row r="720">
      <c r="A720" s="93"/>
      <c r="B720" s="93"/>
      <c r="C720" s="93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3"/>
      <c r="R720" s="93"/>
      <c r="S720" s="93"/>
      <c r="T720" s="93"/>
      <c r="U720" s="93"/>
      <c r="V720" s="93"/>
      <c r="W720" s="93"/>
      <c r="X720" s="93"/>
      <c r="Y720" s="93"/>
      <c r="Z720" s="93"/>
      <c r="AA720" s="93"/>
    </row>
    <row r="721">
      <c r="A721" s="93"/>
      <c r="B721" s="93"/>
      <c r="C721" s="93"/>
      <c r="D721" s="93"/>
      <c r="E721" s="93"/>
      <c r="F721" s="93"/>
      <c r="G721" s="93"/>
      <c r="H721" s="93"/>
      <c r="I721" s="93"/>
      <c r="J721" s="93"/>
      <c r="K721" s="93"/>
      <c r="L721" s="93"/>
      <c r="M721" s="93"/>
      <c r="N721" s="93"/>
      <c r="O721" s="93"/>
      <c r="P721" s="93"/>
      <c r="Q721" s="93"/>
      <c r="R721" s="93"/>
      <c r="S721" s="93"/>
      <c r="T721" s="93"/>
      <c r="U721" s="93"/>
      <c r="V721" s="93"/>
      <c r="W721" s="93"/>
      <c r="X721" s="93"/>
      <c r="Y721" s="93"/>
      <c r="Z721" s="93"/>
      <c r="AA721" s="93"/>
    </row>
    <row r="722">
      <c r="A722" s="93"/>
      <c r="B722" s="93"/>
      <c r="C722" s="93"/>
      <c r="D722" s="93"/>
      <c r="E722" s="93"/>
      <c r="F722" s="93"/>
      <c r="G722" s="93"/>
      <c r="H722" s="93"/>
      <c r="I722" s="93"/>
      <c r="J722" s="93"/>
      <c r="K722" s="93"/>
      <c r="L722" s="93"/>
      <c r="M722" s="93"/>
      <c r="N722" s="93"/>
      <c r="O722" s="93"/>
      <c r="P722" s="93"/>
      <c r="Q722" s="93"/>
      <c r="R722" s="93"/>
      <c r="S722" s="93"/>
      <c r="T722" s="93"/>
      <c r="U722" s="93"/>
      <c r="V722" s="93"/>
      <c r="W722" s="93"/>
      <c r="X722" s="93"/>
      <c r="Y722" s="93"/>
      <c r="Z722" s="93"/>
      <c r="AA722" s="93"/>
    </row>
    <row r="723">
      <c r="A723" s="93"/>
      <c r="B723" s="93"/>
      <c r="C723" s="93"/>
      <c r="D723" s="93"/>
      <c r="E723" s="93"/>
      <c r="F723" s="93"/>
      <c r="G723" s="93"/>
      <c r="H723" s="93"/>
      <c r="I723" s="93"/>
      <c r="J723" s="93"/>
      <c r="K723" s="93"/>
      <c r="L723" s="93"/>
      <c r="M723" s="93"/>
      <c r="N723" s="93"/>
      <c r="O723" s="93"/>
      <c r="P723" s="93"/>
      <c r="Q723" s="93"/>
      <c r="R723" s="93"/>
      <c r="S723" s="93"/>
      <c r="T723" s="93"/>
      <c r="U723" s="93"/>
      <c r="V723" s="93"/>
      <c r="W723" s="93"/>
      <c r="X723" s="93"/>
      <c r="Y723" s="93"/>
      <c r="Z723" s="93"/>
      <c r="AA723" s="93"/>
    </row>
    <row r="724">
      <c r="A724" s="93"/>
      <c r="B724" s="93"/>
      <c r="C724" s="93"/>
      <c r="D724" s="93"/>
      <c r="E724" s="93"/>
      <c r="F724" s="93"/>
      <c r="G724" s="93"/>
      <c r="H724" s="93"/>
      <c r="I724" s="93"/>
      <c r="J724" s="93"/>
      <c r="K724" s="93"/>
      <c r="L724" s="93"/>
      <c r="M724" s="93"/>
      <c r="N724" s="93"/>
      <c r="O724" s="93"/>
      <c r="P724" s="93"/>
      <c r="Q724" s="93"/>
      <c r="R724" s="93"/>
      <c r="S724" s="93"/>
      <c r="T724" s="93"/>
      <c r="U724" s="93"/>
      <c r="V724" s="93"/>
      <c r="W724" s="93"/>
      <c r="X724" s="93"/>
      <c r="Y724" s="93"/>
      <c r="Z724" s="93"/>
      <c r="AA724" s="93"/>
    </row>
    <row r="725">
      <c r="A725" s="93"/>
      <c r="B725" s="93"/>
      <c r="C725" s="93"/>
      <c r="D725" s="93"/>
      <c r="E725" s="93"/>
      <c r="F725" s="93"/>
      <c r="G725" s="93"/>
      <c r="H725" s="93"/>
      <c r="I725" s="93"/>
      <c r="J725" s="93"/>
      <c r="K725" s="93"/>
      <c r="L725" s="93"/>
      <c r="M725" s="93"/>
      <c r="N725" s="93"/>
      <c r="O725" s="93"/>
      <c r="P725" s="93"/>
      <c r="Q725" s="93"/>
      <c r="R725" s="93"/>
      <c r="S725" s="93"/>
      <c r="T725" s="93"/>
      <c r="U725" s="93"/>
      <c r="V725" s="93"/>
      <c r="W725" s="93"/>
      <c r="X725" s="93"/>
      <c r="Y725" s="93"/>
      <c r="Z725" s="93"/>
      <c r="AA725" s="93"/>
    </row>
    <row r="726">
      <c r="A726" s="93"/>
      <c r="B726" s="93"/>
      <c r="C726" s="93"/>
      <c r="D726" s="93"/>
      <c r="E726" s="93"/>
      <c r="F726" s="93"/>
      <c r="G726" s="93"/>
      <c r="H726" s="93"/>
      <c r="I726" s="93"/>
      <c r="J726" s="93"/>
      <c r="K726" s="93"/>
      <c r="L726" s="93"/>
      <c r="M726" s="93"/>
      <c r="N726" s="93"/>
      <c r="O726" s="93"/>
      <c r="P726" s="93"/>
      <c r="Q726" s="93"/>
      <c r="R726" s="93"/>
      <c r="S726" s="93"/>
      <c r="T726" s="93"/>
      <c r="U726" s="93"/>
      <c r="V726" s="93"/>
      <c r="W726" s="93"/>
      <c r="X726" s="93"/>
      <c r="Y726" s="93"/>
      <c r="Z726" s="93"/>
      <c r="AA726" s="93"/>
    </row>
    <row r="727">
      <c r="A727" s="93"/>
      <c r="B727" s="93"/>
      <c r="C727" s="93"/>
      <c r="D727" s="93"/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3"/>
      <c r="R727" s="93"/>
      <c r="S727" s="93"/>
      <c r="T727" s="93"/>
      <c r="U727" s="93"/>
      <c r="V727" s="93"/>
      <c r="W727" s="93"/>
      <c r="X727" s="93"/>
      <c r="Y727" s="93"/>
      <c r="Z727" s="93"/>
      <c r="AA727" s="93"/>
    </row>
    <row r="728">
      <c r="A728" s="93"/>
      <c r="B728" s="93"/>
      <c r="C728" s="93"/>
      <c r="D728" s="93"/>
      <c r="E728" s="93"/>
      <c r="F728" s="93"/>
      <c r="G728" s="93"/>
      <c r="H728" s="93"/>
      <c r="I728" s="93"/>
      <c r="J728" s="93"/>
      <c r="K728" s="93"/>
      <c r="L728" s="93"/>
      <c r="M728" s="93"/>
      <c r="N728" s="93"/>
      <c r="O728" s="93"/>
      <c r="P728" s="93"/>
      <c r="Q728" s="93"/>
      <c r="R728" s="93"/>
      <c r="S728" s="93"/>
      <c r="T728" s="93"/>
      <c r="U728" s="93"/>
      <c r="V728" s="93"/>
      <c r="W728" s="93"/>
      <c r="X728" s="93"/>
      <c r="Y728" s="93"/>
      <c r="Z728" s="93"/>
      <c r="AA728" s="93"/>
    </row>
    <row r="729">
      <c r="A729" s="93"/>
      <c r="B729" s="93"/>
      <c r="C729" s="93"/>
      <c r="D729" s="93"/>
      <c r="E729" s="93"/>
      <c r="F729" s="93"/>
      <c r="G729" s="93"/>
      <c r="H729" s="93"/>
      <c r="I729" s="93"/>
      <c r="J729" s="93"/>
      <c r="K729" s="93"/>
      <c r="L729" s="93"/>
      <c r="M729" s="93"/>
      <c r="N729" s="93"/>
      <c r="O729" s="93"/>
      <c r="P729" s="93"/>
      <c r="Q729" s="93"/>
      <c r="R729" s="93"/>
      <c r="S729" s="93"/>
      <c r="T729" s="93"/>
      <c r="U729" s="93"/>
      <c r="V729" s="93"/>
      <c r="W729" s="93"/>
      <c r="X729" s="93"/>
      <c r="Y729" s="93"/>
      <c r="Z729" s="93"/>
      <c r="AA729" s="93"/>
    </row>
    <row r="730">
      <c r="A730" s="93"/>
      <c r="B730" s="93"/>
      <c r="C730" s="93"/>
      <c r="D730" s="93"/>
      <c r="E730" s="93"/>
      <c r="F730" s="93"/>
      <c r="G730" s="93"/>
      <c r="H730" s="93"/>
      <c r="I730" s="93"/>
      <c r="J730" s="93"/>
      <c r="K730" s="93"/>
      <c r="L730" s="93"/>
      <c r="M730" s="93"/>
      <c r="N730" s="93"/>
      <c r="O730" s="93"/>
      <c r="P730" s="93"/>
      <c r="Q730" s="93"/>
      <c r="R730" s="93"/>
      <c r="S730" s="93"/>
      <c r="T730" s="93"/>
      <c r="U730" s="93"/>
      <c r="V730" s="93"/>
      <c r="W730" s="93"/>
      <c r="X730" s="93"/>
      <c r="Y730" s="93"/>
      <c r="Z730" s="93"/>
      <c r="AA730" s="93"/>
    </row>
    <row r="731">
      <c r="A731" s="93"/>
      <c r="B731" s="93"/>
      <c r="C731" s="93"/>
      <c r="D731" s="93"/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3"/>
      <c r="R731" s="93"/>
      <c r="S731" s="93"/>
      <c r="T731" s="93"/>
      <c r="U731" s="93"/>
      <c r="V731" s="93"/>
      <c r="W731" s="93"/>
      <c r="X731" s="93"/>
      <c r="Y731" s="93"/>
      <c r="Z731" s="93"/>
      <c r="AA731" s="93"/>
    </row>
    <row r="732">
      <c r="A732" s="93"/>
      <c r="B732" s="93"/>
      <c r="C732" s="93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3"/>
      <c r="R732" s="93"/>
      <c r="S732" s="93"/>
      <c r="T732" s="93"/>
      <c r="U732" s="93"/>
      <c r="V732" s="93"/>
      <c r="W732" s="93"/>
      <c r="X732" s="93"/>
      <c r="Y732" s="93"/>
      <c r="Z732" s="93"/>
      <c r="AA732" s="93"/>
    </row>
    <row r="733">
      <c r="A733" s="93"/>
      <c r="B733" s="93"/>
      <c r="C733" s="93"/>
      <c r="D733" s="93"/>
      <c r="E733" s="93"/>
      <c r="F733" s="93"/>
      <c r="G733" s="93"/>
      <c r="H733" s="93"/>
      <c r="I733" s="93"/>
      <c r="J733" s="93"/>
      <c r="K733" s="93"/>
      <c r="L733" s="93"/>
      <c r="M733" s="93"/>
      <c r="N733" s="93"/>
      <c r="O733" s="93"/>
      <c r="P733" s="93"/>
      <c r="Q733" s="93"/>
      <c r="R733" s="93"/>
      <c r="S733" s="93"/>
      <c r="T733" s="93"/>
      <c r="U733" s="93"/>
      <c r="V733" s="93"/>
      <c r="W733" s="93"/>
      <c r="X733" s="93"/>
      <c r="Y733" s="93"/>
      <c r="Z733" s="93"/>
      <c r="AA733" s="93"/>
    </row>
    <row r="734">
      <c r="A734" s="93"/>
      <c r="B734" s="93"/>
      <c r="C734" s="93"/>
      <c r="D734" s="93"/>
      <c r="E734" s="93"/>
      <c r="F734" s="93"/>
      <c r="G734" s="93"/>
      <c r="H734" s="93"/>
      <c r="I734" s="93"/>
      <c r="J734" s="93"/>
      <c r="K734" s="93"/>
      <c r="L734" s="93"/>
      <c r="M734" s="93"/>
      <c r="N734" s="93"/>
      <c r="O734" s="93"/>
      <c r="P734" s="93"/>
      <c r="Q734" s="93"/>
      <c r="R734" s="93"/>
      <c r="S734" s="93"/>
      <c r="T734" s="93"/>
      <c r="U734" s="93"/>
      <c r="V734" s="93"/>
      <c r="W734" s="93"/>
      <c r="X734" s="93"/>
      <c r="Y734" s="93"/>
      <c r="Z734" s="93"/>
      <c r="AA734" s="93"/>
    </row>
    <row r="735">
      <c r="A735" s="93"/>
      <c r="B735" s="93"/>
      <c r="C735" s="93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3"/>
      <c r="R735" s="93"/>
      <c r="S735" s="93"/>
      <c r="T735" s="93"/>
      <c r="U735" s="93"/>
      <c r="V735" s="93"/>
      <c r="W735" s="93"/>
      <c r="X735" s="93"/>
      <c r="Y735" s="93"/>
      <c r="Z735" s="93"/>
      <c r="AA735" s="93"/>
    </row>
    <row r="736">
      <c r="A736" s="93"/>
      <c r="B736" s="93"/>
      <c r="C736" s="93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3"/>
      <c r="R736" s="93"/>
      <c r="S736" s="93"/>
      <c r="T736" s="93"/>
      <c r="U736" s="93"/>
      <c r="V736" s="93"/>
      <c r="W736" s="93"/>
      <c r="X736" s="93"/>
      <c r="Y736" s="93"/>
      <c r="Z736" s="93"/>
      <c r="AA736" s="93"/>
    </row>
    <row r="737">
      <c r="A737" s="93"/>
      <c r="B737" s="93"/>
      <c r="C737" s="93"/>
      <c r="D737" s="93"/>
      <c r="E737" s="93"/>
      <c r="F737" s="93"/>
      <c r="G737" s="93"/>
      <c r="H737" s="93"/>
      <c r="I737" s="93"/>
      <c r="J737" s="93"/>
      <c r="K737" s="93"/>
      <c r="L737" s="93"/>
      <c r="M737" s="93"/>
      <c r="N737" s="93"/>
      <c r="O737" s="93"/>
      <c r="P737" s="93"/>
      <c r="Q737" s="93"/>
      <c r="R737" s="93"/>
      <c r="S737" s="93"/>
      <c r="T737" s="93"/>
      <c r="U737" s="93"/>
      <c r="V737" s="93"/>
      <c r="W737" s="93"/>
      <c r="X737" s="93"/>
      <c r="Y737" s="93"/>
      <c r="Z737" s="93"/>
      <c r="AA737" s="93"/>
    </row>
    <row r="738">
      <c r="A738" s="93"/>
      <c r="B738" s="93"/>
      <c r="C738" s="93"/>
      <c r="D738" s="93"/>
      <c r="E738" s="93"/>
      <c r="F738" s="93"/>
      <c r="G738" s="93"/>
      <c r="H738" s="93"/>
      <c r="I738" s="93"/>
      <c r="J738" s="93"/>
      <c r="K738" s="93"/>
      <c r="L738" s="93"/>
      <c r="M738" s="93"/>
      <c r="N738" s="93"/>
      <c r="O738" s="93"/>
      <c r="P738" s="93"/>
      <c r="Q738" s="93"/>
      <c r="R738" s="93"/>
      <c r="S738" s="93"/>
      <c r="T738" s="93"/>
      <c r="U738" s="93"/>
      <c r="V738" s="93"/>
      <c r="W738" s="93"/>
      <c r="X738" s="93"/>
      <c r="Y738" s="93"/>
      <c r="Z738" s="93"/>
      <c r="AA738" s="93"/>
    </row>
    <row r="739">
      <c r="A739" s="93"/>
      <c r="B739" s="93"/>
      <c r="C739" s="93"/>
      <c r="D739" s="93"/>
      <c r="E739" s="93"/>
      <c r="F739" s="93"/>
      <c r="G739" s="93"/>
      <c r="H739" s="93"/>
      <c r="I739" s="93"/>
      <c r="J739" s="93"/>
      <c r="K739" s="93"/>
      <c r="L739" s="93"/>
      <c r="M739" s="93"/>
      <c r="N739" s="93"/>
      <c r="O739" s="93"/>
      <c r="P739" s="93"/>
      <c r="Q739" s="93"/>
      <c r="R739" s="93"/>
      <c r="S739" s="93"/>
      <c r="T739" s="93"/>
      <c r="U739" s="93"/>
      <c r="V739" s="93"/>
      <c r="W739" s="93"/>
      <c r="X739" s="93"/>
      <c r="Y739" s="93"/>
      <c r="Z739" s="93"/>
      <c r="AA739" s="93"/>
    </row>
    <row r="740">
      <c r="A740" s="93"/>
      <c r="B740" s="93"/>
      <c r="C740" s="93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3"/>
      <c r="R740" s="93"/>
      <c r="S740" s="93"/>
      <c r="T740" s="93"/>
      <c r="U740" s="93"/>
      <c r="V740" s="93"/>
      <c r="W740" s="93"/>
      <c r="X740" s="93"/>
      <c r="Y740" s="93"/>
      <c r="Z740" s="93"/>
      <c r="AA740" s="93"/>
    </row>
    <row r="741">
      <c r="A741" s="93"/>
      <c r="B741" s="93"/>
      <c r="C741" s="93"/>
      <c r="D741" s="93"/>
      <c r="E741" s="93"/>
      <c r="F741" s="93"/>
      <c r="G741" s="93"/>
      <c r="H741" s="93"/>
      <c r="I741" s="93"/>
      <c r="J741" s="93"/>
      <c r="K741" s="93"/>
      <c r="L741" s="93"/>
      <c r="M741" s="93"/>
      <c r="N741" s="93"/>
      <c r="O741" s="93"/>
      <c r="P741" s="93"/>
      <c r="Q741" s="93"/>
      <c r="R741" s="93"/>
      <c r="S741" s="93"/>
      <c r="T741" s="93"/>
      <c r="U741" s="93"/>
      <c r="V741" s="93"/>
      <c r="W741" s="93"/>
      <c r="X741" s="93"/>
      <c r="Y741" s="93"/>
      <c r="Z741" s="93"/>
      <c r="AA741" s="93"/>
    </row>
    <row r="742">
      <c r="A742" s="93"/>
      <c r="B742" s="93"/>
      <c r="C742" s="93"/>
      <c r="D742" s="93"/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3"/>
      <c r="AA742" s="93"/>
    </row>
    <row r="743">
      <c r="A743" s="93"/>
      <c r="B743" s="93"/>
      <c r="C743" s="93"/>
      <c r="D743" s="93"/>
      <c r="E743" s="93"/>
      <c r="F743" s="93"/>
      <c r="G743" s="93"/>
      <c r="H743" s="93"/>
      <c r="I743" s="93"/>
      <c r="J743" s="93"/>
      <c r="K743" s="93"/>
      <c r="L743" s="93"/>
      <c r="M743" s="93"/>
      <c r="N743" s="93"/>
      <c r="O743" s="93"/>
      <c r="P743" s="93"/>
      <c r="Q743" s="93"/>
      <c r="R743" s="93"/>
      <c r="S743" s="93"/>
      <c r="T743" s="93"/>
      <c r="U743" s="93"/>
      <c r="V743" s="93"/>
      <c r="W743" s="93"/>
      <c r="X743" s="93"/>
      <c r="Y743" s="93"/>
      <c r="Z743" s="93"/>
      <c r="AA743" s="93"/>
    </row>
    <row r="744">
      <c r="A744" s="93"/>
      <c r="B744" s="93"/>
      <c r="C744" s="93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3"/>
      <c r="R744" s="93"/>
      <c r="S744" s="93"/>
      <c r="T744" s="93"/>
      <c r="U744" s="93"/>
      <c r="V744" s="93"/>
      <c r="W744" s="93"/>
      <c r="X744" s="93"/>
      <c r="Y744" s="93"/>
      <c r="Z744" s="93"/>
      <c r="AA744" s="93"/>
    </row>
    <row r="745">
      <c r="A745" s="93"/>
      <c r="B745" s="93"/>
      <c r="C745" s="93"/>
      <c r="D745" s="93"/>
      <c r="E745" s="93"/>
      <c r="F745" s="93"/>
      <c r="G745" s="93"/>
      <c r="H745" s="93"/>
      <c r="I745" s="93"/>
      <c r="J745" s="93"/>
      <c r="K745" s="93"/>
      <c r="L745" s="93"/>
      <c r="M745" s="93"/>
      <c r="N745" s="93"/>
      <c r="O745" s="93"/>
      <c r="P745" s="93"/>
      <c r="Q745" s="93"/>
      <c r="R745" s="93"/>
      <c r="S745" s="93"/>
      <c r="T745" s="93"/>
      <c r="U745" s="93"/>
      <c r="V745" s="93"/>
      <c r="W745" s="93"/>
      <c r="X745" s="93"/>
      <c r="Y745" s="93"/>
      <c r="Z745" s="93"/>
      <c r="AA745" s="93"/>
    </row>
    <row r="746">
      <c r="A746" s="93"/>
      <c r="B746" s="93"/>
      <c r="C746" s="93"/>
      <c r="D746" s="93"/>
      <c r="E746" s="93"/>
      <c r="F746" s="93"/>
      <c r="G746" s="93"/>
      <c r="H746" s="93"/>
      <c r="I746" s="93"/>
      <c r="J746" s="93"/>
      <c r="K746" s="93"/>
      <c r="L746" s="93"/>
      <c r="M746" s="93"/>
      <c r="N746" s="93"/>
      <c r="O746" s="93"/>
      <c r="P746" s="93"/>
      <c r="Q746" s="93"/>
      <c r="R746" s="93"/>
      <c r="S746" s="93"/>
      <c r="T746" s="93"/>
      <c r="U746" s="93"/>
      <c r="V746" s="93"/>
      <c r="W746" s="93"/>
      <c r="X746" s="93"/>
      <c r="Y746" s="93"/>
      <c r="Z746" s="93"/>
      <c r="AA746" s="93"/>
    </row>
    <row r="747">
      <c r="A747" s="93"/>
      <c r="B747" s="93"/>
      <c r="C747" s="93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3"/>
      <c r="R747" s="93"/>
      <c r="S747" s="93"/>
      <c r="T747" s="93"/>
      <c r="U747" s="93"/>
      <c r="V747" s="93"/>
      <c r="W747" s="93"/>
      <c r="X747" s="93"/>
      <c r="Y747" s="93"/>
      <c r="Z747" s="93"/>
      <c r="AA747" s="93"/>
    </row>
    <row r="748">
      <c r="A748" s="93"/>
      <c r="B748" s="93"/>
      <c r="C748" s="93"/>
      <c r="D748" s="93"/>
      <c r="E748" s="93"/>
      <c r="F748" s="93"/>
      <c r="G748" s="93"/>
      <c r="H748" s="93"/>
      <c r="I748" s="93"/>
      <c r="J748" s="93"/>
      <c r="K748" s="93"/>
      <c r="L748" s="93"/>
      <c r="M748" s="93"/>
      <c r="N748" s="93"/>
      <c r="O748" s="93"/>
      <c r="P748" s="93"/>
      <c r="Q748" s="93"/>
      <c r="R748" s="93"/>
      <c r="S748" s="93"/>
      <c r="T748" s="93"/>
      <c r="U748" s="93"/>
      <c r="V748" s="93"/>
      <c r="W748" s="93"/>
      <c r="X748" s="93"/>
      <c r="Y748" s="93"/>
      <c r="Z748" s="93"/>
      <c r="AA748" s="93"/>
    </row>
    <row r="749">
      <c r="A749" s="93"/>
      <c r="B749" s="93"/>
      <c r="C749" s="93"/>
      <c r="D749" s="93"/>
      <c r="E749" s="93"/>
      <c r="F749" s="93"/>
      <c r="G749" s="93"/>
      <c r="H749" s="93"/>
      <c r="I749" s="93"/>
      <c r="J749" s="93"/>
      <c r="K749" s="93"/>
      <c r="L749" s="93"/>
      <c r="M749" s="93"/>
      <c r="N749" s="93"/>
      <c r="O749" s="93"/>
      <c r="P749" s="93"/>
      <c r="Q749" s="93"/>
      <c r="R749" s="93"/>
      <c r="S749" s="93"/>
      <c r="T749" s="93"/>
      <c r="U749" s="93"/>
      <c r="V749" s="93"/>
      <c r="W749" s="93"/>
      <c r="X749" s="93"/>
      <c r="Y749" s="93"/>
      <c r="Z749" s="93"/>
      <c r="AA749" s="93"/>
    </row>
    <row r="750">
      <c r="A750" s="93"/>
      <c r="B750" s="93"/>
      <c r="C750" s="93"/>
      <c r="D750" s="93"/>
      <c r="E750" s="93"/>
      <c r="F750" s="93"/>
      <c r="G750" s="93"/>
      <c r="H750" s="93"/>
      <c r="I750" s="93"/>
      <c r="J750" s="93"/>
      <c r="K750" s="93"/>
      <c r="L750" s="93"/>
      <c r="M750" s="93"/>
      <c r="N750" s="93"/>
      <c r="O750" s="93"/>
      <c r="P750" s="93"/>
      <c r="Q750" s="93"/>
      <c r="R750" s="93"/>
      <c r="S750" s="93"/>
      <c r="T750" s="93"/>
      <c r="U750" s="93"/>
      <c r="V750" s="93"/>
      <c r="W750" s="93"/>
      <c r="X750" s="93"/>
      <c r="Y750" s="93"/>
      <c r="Z750" s="93"/>
      <c r="AA750" s="93"/>
    </row>
    <row r="751">
      <c r="A751" s="93"/>
      <c r="B751" s="93"/>
      <c r="C751" s="93"/>
      <c r="D751" s="93"/>
      <c r="E751" s="93"/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3"/>
      <c r="R751" s="93"/>
      <c r="S751" s="93"/>
      <c r="T751" s="93"/>
      <c r="U751" s="93"/>
      <c r="V751" s="93"/>
      <c r="W751" s="93"/>
      <c r="X751" s="93"/>
      <c r="Y751" s="93"/>
      <c r="Z751" s="93"/>
      <c r="AA751" s="93"/>
    </row>
    <row r="752">
      <c r="A752" s="93"/>
      <c r="B752" s="93"/>
      <c r="C752" s="93"/>
      <c r="D752" s="93"/>
      <c r="E752" s="93"/>
      <c r="F752" s="93"/>
      <c r="G752" s="93"/>
      <c r="H752" s="93"/>
      <c r="I752" s="93"/>
      <c r="J752" s="93"/>
      <c r="K752" s="93"/>
      <c r="L752" s="93"/>
      <c r="M752" s="93"/>
      <c r="N752" s="93"/>
      <c r="O752" s="93"/>
      <c r="P752" s="93"/>
      <c r="Q752" s="93"/>
      <c r="R752" s="93"/>
      <c r="S752" s="93"/>
      <c r="T752" s="93"/>
      <c r="U752" s="93"/>
      <c r="V752" s="93"/>
      <c r="W752" s="93"/>
      <c r="X752" s="93"/>
      <c r="Y752" s="93"/>
      <c r="Z752" s="93"/>
      <c r="AA752" s="93"/>
    </row>
    <row r="753">
      <c r="A753" s="93"/>
      <c r="B753" s="93"/>
      <c r="C753" s="93"/>
      <c r="D753" s="93"/>
      <c r="E753" s="93"/>
      <c r="F753" s="93"/>
      <c r="G753" s="93"/>
      <c r="H753" s="93"/>
      <c r="I753" s="93"/>
      <c r="J753" s="93"/>
      <c r="K753" s="93"/>
      <c r="L753" s="93"/>
      <c r="M753" s="93"/>
      <c r="N753" s="93"/>
      <c r="O753" s="93"/>
      <c r="P753" s="93"/>
      <c r="Q753" s="93"/>
      <c r="R753" s="93"/>
      <c r="S753" s="93"/>
      <c r="T753" s="93"/>
      <c r="U753" s="93"/>
      <c r="V753" s="93"/>
      <c r="W753" s="93"/>
      <c r="X753" s="93"/>
      <c r="Y753" s="93"/>
      <c r="Z753" s="93"/>
      <c r="AA753" s="93"/>
    </row>
    <row r="754">
      <c r="A754" s="93"/>
      <c r="B754" s="93"/>
      <c r="C754" s="93"/>
      <c r="D754" s="93"/>
      <c r="E754" s="93"/>
      <c r="F754" s="93"/>
      <c r="G754" s="93"/>
      <c r="H754" s="93"/>
      <c r="I754" s="93"/>
      <c r="J754" s="93"/>
      <c r="K754" s="93"/>
      <c r="L754" s="93"/>
      <c r="M754" s="93"/>
      <c r="N754" s="93"/>
      <c r="O754" s="93"/>
      <c r="P754" s="93"/>
      <c r="Q754" s="93"/>
      <c r="R754" s="93"/>
      <c r="S754" s="93"/>
      <c r="T754" s="93"/>
      <c r="U754" s="93"/>
      <c r="V754" s="93"/>
      <c r="W754" s="93"/>
      <c r="X754" s="93"/>
      <c r="Y754" s="93"/>
      <c r="Z754" s="93"/>
      <c r="AA754" s="93"/>
    </row>
    <row r="755">
      <c r="A755" s="93"/>
      <c r="B755" s="93"/>
      <c r="C755" s="93"/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3"/>
      <c r="R755" s="93"/>
      <c r="S755" s="93"/>
      <c r="T755" s="93"/>
      <c r="U755" s="93"/>
      <c r="V755" s="93"/>
      <c r="W755" s="93"/>
      <c r="X755" s="93"/>
      <c r="Y755" s="93"/>
      <c r="Z755" s="93"/>
      <c r="AA755" s="93"/>
    </row>
    <row r="756">
      <c r="A756" s="93"/>
      <c r="B756" s="93"/>
      <c r="C756" s="93"/>
      <c r="D756" s="93"/>
      <c r="E756" s="93"/>
      <c r="F756" s="93"/>
      <c r="G756" s="93"/>
      <c r="H756" s="93"/>
      <c r="I756" s="93"/>
      <c r="J756" s="93"/>
      <c r="K756" s="93"/>
      <c r="L756" s="93"/>
      <c r="M756" s="93"/>
      <c r="N756" s="93"/>
      <c r="O756" s="93"/>
      <c r="P756" s="93"/>
      <c r="Q756" s="93"/>
      <c r="R756" s="93"/>
      <c r="S756" s="93"/>
      <c r="T756" s="93"/>
      <c r="U756" s="93"/>
      <c r="V756" s="93"/>
      <c r="W756" s="93"/>
      <c r="X756" s="93"/>
      <c r="Y756" s="93"/>
      <c r="Z756" s="93"/>
      <c r="AA756" s="93"/>
    </row>
    <row r="757">
      <c r="A757" s="93"/>
      <c r="B757" s="93"/>
      <c r="C757" s="93"/>
      <c r="D757" s="93"/>
      <c r="E757" s="93"/>
      <c r="F757" s="93"/>
      <c r="G757" s="93"/>
      <c r="H757" s="93"/>
      <c r="I757" s="93"/>
      <c r="J757" s="93"/>
      <c r="K757" s="93"/>
      <c r="L757" s="93"/>
      <c r="M757" s="93"/>
      <c r="N757" s="93"/>
      <c r="O757" s="93"/>
      <c r="P757" s="93"/>
      <c r="Q757" s="93"/>
      <c r="R757" s="93"/>
      <c r="S757" s="93"/>
      <c r="T757" s="93"/>
      <c r="U757" s="93"/>
      <c r="V757" s="93"/>
      <c r="W757" s="93"/>
      <c r="X757" s="93"/>
      <c r="Y757" s="93"/>
      <c r="Z757" s="93"/>
      <c r="AA757" s="93"/>
    </row>
    <row r="758">
      <c r="A758" s="93"/>
      <c r="B758" s="93"/>
      <c r="C758" s="93"/>
      <c r="D758" s="93"/>
      <c r="E758" s="93"/>
      <c r="F758" s="93"/>
      <c r="G758" s="93"/>
      <c r="H758" s="93"/>
      <c r="I758" s="93"/>
      <c r="J758" s="93"/>
      <c r="K758" s="93"/>
      <c r="L758" s="93"/>
      <c r="M758" s="93"/>
      <c r="N758" s="93"/>
      <c r="O758" s="93"/>
      <c r="P758" s="93"/>
      <c r="Q758" s="93"/>
      <c r="R758" s="93"/>
      <c r="S758" s="93"/>
      <c r="T758" s="93"/>
      <c r="U758" s="93"/>
      <c r="V758" s="93"/>
      <c r="W758" s="93"/>
      <c r="X758" s="93"/>
      <c r="Y758" s="93"/>
      <c r="Z758" s="93"/>
      <c r="AA758" s="93"/>
    </row>
    <row r="759">
      <c r="A759" s="93"/>
      <c r="B759" s="93"/>
      <c r="C759" s="93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3"/>
      <c r="R759" s="93"/>
      <c r="S759" s="93"/>
      <c r="T759" s="93"/>
      <c r="U759" s="93"/>
      <c r="V759" s="93"/>
      <c r="W759" s="93"/>
      <c r="X759" s="93"/>
      <c r="Y759" s="93"/>
      <c r="Z759" s="93"/>
      <c r="AA759" s="93"/>
    </row>
    <row r="760">
      <c r="A760" s="93"/>
      <c r="B760" s="93"/>
      <c r="C760" s="93"/>
      <c r="D760" s="93"/>
      <c r="E760" s="93"/>
      <c r="F760" s="93"/>
      <c r="G760" s="93"/>
      <c r="H760" s="93"/>
      <c r="I760" s="93"/>
      <c r="J760" s="93"/>
      <c r="K760" s="93"/>
      <c r="L760" s="93"/>
      <c r="M760" s="93"/>
      <c r="N760" s="93"/>
      <c r="O760" s="93"/>
      <c r="P760" s="93"/>
      <c r="Q760" s="93"/>
      <c r="R760" s="93"/>
      <c r="S760" s="93"/>
      <c r="T760" s="93"/>
      <c r="U760" s="93"/>
      <c r="V760" s="93"/>
      <c r="W760" s="93"/>
      <c r="X760" s="93"/>
      <c r="Y760" s="93"/>
      <c r="Z760" s="93"/>
      <c r="AA760" s="93"/>
    </row>
    <row r="761">
      <c r="A761" s="93"/>
      <c r="B761" s="93"/>
      <c r="C761" s="93"/>
      <c r="D761" s="93"/>
      <c r="E761" s="93"/>
      <c r="F761" s="93"/>
      <c r="G761" s="93"/>
      <c r="H761" s="93"/>
      <c r="I761" s="93"/>
      <c r="J761" s="93"/>
      <c r="K761" s="93"/>
      <c r="L761" s="93"/>
      <c r="M761" s="93"/>
      <c r="N761" s="93"/>
      <c r="O761" s="93"/>
      <c r="P761" s="93"/>
      <c r="Q761" s="93"/>
      <c r="R761" s="93"/>
      <c r="S761" s="93"/>
      <c r="T761" s="93"/>
      <c r="U761" s="93"/>
      <c r="V761" s="93"/>
      <c r="W761" s="93"/>
      <c r="X761" s="93"/>
      <c r="Y761" s="93"/>
      <c r="Z761" s="93"/>
      <c r="AA761" s="93"/>
    </row>
    <row r="762">
      <c r="A762" s="93"/>
      <c r="B762" s="93"/>
      <c r="C762" s="93"/>
      <c r="D762" s="93"/>
      <c r="E762" s="93"/>
      <c r="F762" s="93"/>
      <c r="G762" s="93"/>
      <c r="H762" s="93"/>
      <c r="I762" s="93"/>
      <c r="J762" s="93"/>
      <c r="K762" s="93"/>
      <c r="L762" s="93"/>
      <c r="M762" s="93"/>
      <c r="N762" s="93"/>
      <c r="O762" s="93"/>
      <c r="P762" s="93"/>
      <c r="Q762" s="93"/>
      <c r="R762" s="93"/>
      <c r="S762" s="93"/>
      <c r="T762" s="93"/>
      <c r="U762" s="93"/>
      <c r="V762" s="93"/>
      <c r="W762" s="93"/>
      <c r="X762" s="93"/>
      <c r="Y762" s="93"/>
      <c r="Z762" s="93"/>
      <c r="AA762" s="93"/>
    </row>
    <row r="763">
      <c r="A763" s="93"/>
      <c r="B763" s="93"/>
      <c r="C763" s="93"/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3"/>
      <c r="R763" s="93"/>
      <c r="S763" s="93"/>
      <c r="T763" s="93"/>
      <c r="U763" s="93"/>
      <c r="V763" s="93"/>
      <c r="W763" s="93"/>
      <c r="X763" s="93"/>
      <c r="Y763" s="93"/>
      <c r="Z763" s="93"/>
      <c r="AA763" s="93"/>
    </row>
    <row r="764">
      <c r="A764" s="93"/>
      <c r="B764" s="93"/>
      <c r="C764" s="93"/>
      <c r="D764" s="93"/>
      <c r="E764" s="93"/>
      <c r="F764" s="93"/>
      <c r="G764" s="93"/>
      <c r="H764" s="93"/>
      <c r="I764" s="93"/>
      <c r="J764" s="93"/>
      <c r="K764" s="93"/>
      <c r="L764" s="93"/>
      <c r="M764" s="93"/>
      <c r="N764" s="93"/>
      <c r="O764" s="93"/>
      <c r="P764" s="93"/>
      <c r="Q764" s="93"/>
      <c r="R764" s="93"/>
      <c r="S764" s="93"/>
      <c r="T764" s="93"/>
      <c r="U764" s="93"/>
      <c r="V764" s="93"/>
      <c r="W764" s="93"/>
      <c r="X764" s="93"/>
      <c r="Y764" s="93"/>
      <c r="Z764" s="93"/>
      <c r="AA764" s="93"/>
    </row>
    <row r="765">
      <c r="A765" s="93"/>
      <c r="B765" s="93"/>
      <c r="C765" s="93"/>
      <c r="D765" s="93"/>
      <c r="E765" s="93"/>
      <c r="F765" s="93"/>
      <c r="G765" s="93"/>
      <c r="H765" s="93"/>
      <c r="I765" s="93"/>
      <c r="J765" s="93"/>
      <c r="K765" s="93"/>
      <c r="L765" s="93"/>
      <c r="M765" s="93"/>
      <c r="N765" s="93"/>
      <c r="O765" s="93"/>
      <c r="P765" s="93"/>
      <c r="Q765" s="93"/>
      <c r="R765" s="93"/>
      <c r="S765" s="93"/>
      <c r="T765" s="93"/>
      <c r="U765" s="93"/>
      <c r="V765" s="93"/>
      <c r="W765" s="93"/>
      <c r="X765" s="93"/>
      <c r="Y765" s="93"/>
      <c r="Z765" s="93"/>
      <c r="AA765" s="93"/>
    </row>
    <row r="766">
      <c r="A766" s="93"/>
      <c r="B766" s="93"/>
      <c r="C766" s="93"/>
      <c r="D766" s="93"/>
      <c r="E766" s="93"/>
      <c r="F766" s="93"/>
      <c r="G766" s="93"/>
      <c r="H766" s="93"/>
      <c r="I766" s="93"/>
      <c r="J766" s="93"/>
      <c r="K766" s="93"/>
      <c r="L766" s="93"/>
      <c r="M766" s="93"/>
      <c r="N766" s="93"/>
      <c r="O766" s="93"/>
      <c r="P766" s="93"/>
      <c r="Q766" s="93"/>
      <c r="R766" s="93"/>
      <c r="S766" s="93"/>
      <c r="T766" s="93"/>
      <c r="U766" s="93"/>
      <c r="V766" s="93"/>
      <c r="W766" s="93"/>
      <c r="X766" s="93"/>
      <c r="Y766" s="93"/>
      <c r="Z766" s="93"/>
      <c r="AA766" s="93"/>
    </row>
    <row r="767">
      <c r="A767" s="93"/>
      <c r="B767" s="93"/>
      <c r="C767" s="93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3"/>
      <c r="R767" s="93"/>
      <c r="S767" s="93"/>
      <c r="T767" s="93"/>
      <c r="U767" s="93"/>
      <c r="V767" s="93"/>
      <c r="W767" s="93"/>
      <c r="X767" s="93"/>
      <c r="Y767" s="93"/>
      <c r="Z767" s="93"/>
      <c r="AA767" s="93"/>
    </row>
    <row r="768">
      <c r="A768" s="93"/>
      <c r="B768" s="93"/>
      <c r="C768" s="93"/>
      <c r="D768" s="93"/>
      <c r="E768" s="93"/>
      <c r="F768" s="93"/>
      <c r="G768" s="93"/>
      <c r="H768" s="93"/>
      <c r="I768" s="93"/>
      <c r="J768" s="93"/>
      <c r="K768" s="93"/>
      <c r="L768" s="93"/>
      <c r="M768" s="93"/>
      <c r="N768" s="93"/>
      <c r="O768" s="93"/>
      <c r="P768" s="93"/>
      <c r="Q768" s="93"/>
      <c r="R768" s="93"/>
      <c r="S768" s="93"/>
      <c r="T768" s="93"/>
      <c r="U768" s="93"/>
      <c r="V768" s="93"/>
      <c r="W768" s="93"/>
      <c r="X768" s="93"/>
      <c r="Y768" s="93"/>
      <c r="Z768" s="93"/>
      <c r="AA768" s="93"/>
    </row>
    <row r="769">
      <c r="A769" s="93"/>
      <c r="B769" s="93"/>
      <c r="C769" s="93"/>
      <c r="D769" s="93"/>
      <c r="E769" s="93"/>
      <c r="F769" s="93"/>
      <c r="G769" s="93"/>
      <c r="H769" s="93"/>
      <c r="I769" s="93"/>
      <c r="J769" s="93"/>
      <c r="K769" s="93"/>
      <c r="L769" s="93"/>
      <c r="M769" s="93"/>
      <c r="N769" s="93"/>
      <c r="O769" s="93"/>
      <c r="P769" s="93"/>
      <c r="Q769" s="93"/>
      <c r="R769" s="93"/>
      <c r="S769" s="93"/>
      <c r="T769" s="93"/>
      <c r="U769" s="93"/>
      <c r="V769" s="93"/>
      <c r="W769" s="93"/>
      <c r="X769" s="93"/>
      <c r="Y769" s="93"/>
      <c r="Z769" s="93"/>
      <c r="AA769" s="93"/>
    </row>
    <row r="770">
      <c r="A770" s="93"/>
      <c r="B770" s="93"/>
      <c r="C770" s="93"/>
      <c r="D770" s="93"/>
      <c r="E770" s="93"/>
      <c r="F770" s="93"/>
      <c r="G770" s="93"/>
      <c r="H770" s="93"/>
      <c r="I770" s="93"/>
      <c r="J770" s="93"/>
      <c r="K770" s="93"/>
      <c r="L770" s="93"/>
      <c r="M770" s="93"/>
      <c r="N770" s="93"/>
      <c r="O770" s="93"/>
      <c r="P770" s="93"/>
      <c r="Q770" s="93"/>
      <c r="R770" s="93"/>
      <c r="S770" s="93"/>
      <c r="T770" s="93"/>
      <c r="U770" s="93"/>
      <c r="V770" s="93"/>
      <c r="W770" s="93"/>
      <c r="X770" s="93"/>
      <c r="Y770" s="93"/>
      <c r="Z770" s="93"/>
      <c r="AA770" s="93"/>
    </row>
    <row r="771">
      <c r="A771" s="93"/>
      <c r="B771" s="93"/>
      <c r="C771" s="93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3"/>
      <c r="R771" s="93"/>
      <c r="S771" s="93"/>
      <c r="T771" s="93"/>
      <c r="U771" s="93"/>
      <c r="V771" s="93"/>
      <c r="W771" s="93"/>
      <c r="X771" s="93"/>
      <c r="Y771" s="93"/>
      <c r="Z771" s="93"/>
      <c r="AA771" s="93"/>
    </row>
    <row r="772">
      <c r="A772" s="93"/>
      <c r="B772" s="93"/>
      <c r="C772" s="93"/>
      <c r="D772" s="93"/>
      <c r="E772" s="93"/>
      <c r="F772" s="93"/>
      <c r="G772" s="93"/>
      <c r="H772" s="93"/>
      <c r="I772" s="93"/>
      <c r="J772" s="93"/>
      <c r="K772" s="93"/>
      <c r="L772" s="93"/>
      <c r="M772" s="93"/>
      <c r="N772" s="93"/>
      <c r="O772" s="93"/>
      <c r="P772" s="93"/>
      <c r="Q772" s="93"/>
      <c r="R772" s="93"/>
      <c r="S772" s="93"/>
      <c r="T772" s="93"/>
      <c r="U772" s="93"/>
      <c r="V772" s="93"/>
      <c r="W772" s="93"/>
      <c r="X772" s="93"/>
      <c r="Y772" s="93"/>
      <c r="Z772" s="93"/>
      <c r="AA772" s="93"/>
    </row>
    <row r="773">
      <c r="A773" s="93"/>
      <c r="B773" s="93"/>
      <c r="C773" s="93"/>
      <c r="D773" s="93"/>
      <c r="E773" s="93"/>
      <c r="F773" s="93"/>
      <c r="G773" s="93"/>
      <c r="H773" s="93"/>
      <c r="I773" s="93"/>
      <c r="J773" s="93"/>
      <c r="K773" s="93"/>
      <c r="L773" s="93"/>
      <c r="M773" s="93"/>
      <c r="N773" s="93"/>
      <c r="O773" s="93"/>
      <c r="P773" s="93"/>
      <c r="Q773" s="93"/>
      <c r="R773" s="93"/>
      <c r="S773" s="93"/>
      <c r="T773" s="93"/>
      <c r="U773" s="93"/>
      <c r="V773" s="93"/>
      <c r="W773" s="93"/>
      <c r="X773" s="93"/>
      <c r="Y773" s="93"/>
      <c r="Z773" s="93"/>
      <c r="AA773" s="93"/>
    </row>
    <row r="774">
      <c r="A774" s="93"/>
      <c r="B774" s="93"/>
      <c r="C774" s="93"/>
      <c r="D774" s="93"/>
      <c r="E774" s="93"/>
      <c r="F774" s="93"/>
      <c r="G774" s="93"/>
      <c r="H774" s="93"/>
      <c r="I774" s="93"/>
      <c r="J774" s="93"/>
      <c r="K774" s="93"/>
      <c r="L774" s="93"/>
      <c r="M774" s="93"/>
      <c r="N774" s="93"/>
      <c r="O774" s="93"/>
      <c r="P774" s="93"/>
      <c r="Q774" s="93"/>
      <c r="R774" s="93"/>
      <c r="S774" s="93"/>
      <c r="T774" s="93"/>
      <c r="U774" s="93"/>
      <c r="V774" s="93"/>
      <c r="W774" s="93"/>
      <c r="X774" s="93"/>
      <c r="Y774" s="93"/>
      <c r="Z774" s="93"/>
      <c r="AA774" s="93"/>
    </row>
    <row r="775">
      <c r="A775" s="93"/>
      <c r="B775" s="93"/>
      <c r="C775" s="93"/>
      <c r="D775" s="93"/>
      <c r="E775" s="93"/>
      <c r="F775" s="93"/>
      <c r="G775" s="93"/>
      <c r="H775" s="93"/>
      <c r="I775" s="93"/>
      <c r="J775" s="93"/>
      <c r="K775" s="93"/>
      <c r="L775" s="93"/>
      <c r="M775" s="93"/>
      <c r="N775" s="93"/>
      <c r="O775" s="93"/>
      <c r="P775" s="93"/>
      <c r="Q775" s="93"/>
      <c r="R775" s="93"/>
      <c r="S775" s="93"/>
      <c r="T775" s="93"/>
      <c r="U775" s="93"/>
      <c r="V775" s="93"/>
      <c r="W775" s="93"/>
      <c r="X775" s="93"/>
      <c r="Y775" s="93"/>
      <c r="Z775" s="93"/>
      <c r="AA775" s="93"/>
    </row>
    <row r="776">
      <c r="A776" s="93"/>
      <c r="B776" s="93"/>
      <c r="C776" s="93"/>
      <c r="D776" s="93"/>
      <c r="E776" s="93"/>
      <c r="F776" s="93"/>
      <c r="G776" s="93"/>
      <c r="H776" s="93"/>
      <c r="I776" s="93"/>
      <c r="J776" s="93"/>
      <c r="K776" s="93"/>
      <c r="L776" s="93"/>
      <c r="M776" s="93"/>
      <c r="N776" s="93"/>
      <c r="O776" s="93"/>
      <c r="P776" s="93"/>
      <c r="Q776" s="93"/>
      <c r="R776" s="93"/>
      <c r="S776" s="93"/>
      <c r="T776" s="93"/>
      <c r="U776" s="93"/>
      <c r="V776" s="93"/>
      <c r="W776" s="93"/>
      <c r="X776" s="93"/>
      <c r="Y776" s="93"/>
      <c r="Z776" s="93"/>
      <c r="AA776" s="93"/>
    </row>
    <row r="777">
      <c r="A777" s="93"/>
      <c r="B777" s="93"/>
      <c r="C777" s="93"/>
      <c r="D777" s="93"/>
      <c r="E777" s="93"/>
      <c r="F777" s="93"/>
      <c r="G777" s="93"/>
      <c r="H777" s="93"/>
      <c r="I777" s="93"/>
      <c r="J777" s="93"/>
      <c r="K777" s="93"/>
      <c r="L777" s="93"/>
      <c r="M777" s="93"/>
      <c r="N777" s="93"/>
      <c r="O777" s="93"/>
      <c r="P777" s="93"/>
      <c r="Q777" s="93"/>
      <c r="R777" s="93"/>
      <c r="S777" s="93"/>
      <c r="T777" s="93"/>
      <c r="U777" s="93"/>
      <c r="V777" s="93"/>
      <c r="W777" s="93"/>
      <c r="X777" s="93"/>
      <c r="Y777" s="93"/>
      <c r="Z777" s="93"/>
      <c r="AA777" s="93"/>
    </row>
    <row r="778">
      <c r="A778" s="93"/>
      <c r="B778" s="93"/>
      <c r="C778" s="93"/>
      <c r="D778" s="93"/>
      <c r="E778" s="93"/>
      <c r="F778" s="93"/>
      <c r="G778" s="93"/>
      <c r="H778" s="93"/>
      <c r="I778" s="93"/>
      <c r="J778" s="93"/>
      <c r="K778" s="93"/>
      <c r="L778" s="93"/>
      <c r="M778" s="93"/>
      <c r="N778" s="93"/>
      <c r="O778" s="93"/>
      <c r="P778" s="93"/>
      <c r="Q778" s="93"/>
      <c r="R778" s="93"/>
      <c r="S778" s="93"/>
      <c r="T778" s="93"/>
      <c r="U778" s="93"/>
      <c r="V778" s="93"/>
      <c r="W778" s="93"/>
      <c r="X778" s="93"/>
      <c r="Y778" s="93"/>
      <c r="Z778" s="93"/>
      <c r="AA778" s="93"/>
    </row>
    <row r="779">
      <c r="A779" s="93"/>
      <c r="B779" s="93"/>
      <c r="C779" s="93"/>
      <c r="D779" s="93"/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3"/>
      <c r="AA779" s="93"/>
    </row>
    <row r="780">
      <c r="A780" s="93"/>
      <c r="B780" s="93"/>
      <c r="C780" s="93"/>
      <c r="D780" s="93"/>
      <c r="E780" s="93"/>
      <c r="F780" s="93"/>
      <c r="G780" s="93"/>
      <c r="H780" s="93"/>
      <c r="I780" s="93"/>
      <c r="J780" s="93"/>
      <c r="K780" s="93"/>
      <c r="L780" s="93"/>
      <c r="M780" s="93"/>
      <c r="N780" s="93"/>
      <c r="O780" s="93"/>
      <c r="P780" s="93"/>
      <c r="Q780" s="93"/>
      <c r="R780" s="93"/>
      <c r="S780" s="93"/>
      <c r="T780" s="93"/>
      <c r="U780" s="93"/>
      <c r="V780" s="93"/>
      <c r="W780" s="93"/>
      <c r="X780" s="93"/>
      <c r="Y780" s="93"/>
      <c r="Z780" s="93"/>
      <c r="AA780" s="93"/>
    </row>
    <row r="781">
      <c r="A781" s="93"/>
      <c r="B781" s="93"/>
      <c r="C781" s="93"/>
      <c r="D781" s="93"/>
      <c r="E781" s="93"/>
      <c r="F781" s="93"/>
      <c r="G781" s="93"/>
      <c r="H781" s="93"/>
      <c r="I781" s="93"/>
      <c r="J781" s="93"/>
      <c r="K781" s="93"/>
      <c r="L781" s="93"/>
      <c r="M781" s="93"/>
      <c r="N781" s="93"/>
      <c r="O781" s="93"/>
      <c r="P781" s="93"/>
      <c r="Q781" s="93"/>
      <c r="R781" s="93"/>
      <c r="S781" s="93"/>
      <c r="T781" s="93"/>
      <c r="U781" s="93"/>
      <c r="V781" s="93"/>
      <c r="W781" s="93"/>
      <c r="X781" s="93"/>
      <c r="Y781" s="93"/>
      <c r="Z781" s="93"/>
      <c r="AA781" s="93"/>
    </row>
    <row r="782">
      <c r="A782" s="93"/>
      <c r="B782" s="93"/>
      <c r="C782" s="93"/>
      <c r="D782" s="93"/>
      <c r="E782" s="93"/>
      <c r="F782" s="93"/>
      <c r="G782" s="93"/>
      <c r="H782" s="93"/>
      <c r="I782" s="93"/>
      <c r="J782" s="93"/>
      <c r="K782" s="93"/>
      <c r="L782" s="93"/>
      <c r="M782" s="93"/>
      <c r="N782" s="93"/>
      <c r="O782" s="93"/>
      <c r="P782" s="93"/>
      <c r="Q782" s="93"/>
      <c r="R782" s="93"/>
      <c r="S782" s="93"/>
      <c r="T782" s="93"/>
      <c r="U782" s="93"/>
      <c r="V782" s="93"/>
      <c r="W782" s="93"/>
      <c r="X782" s="93"/>
      <c r="Y782" s="93"/>
      <c r="Z782" s="93"/>
      <c r="AA782" s="93"/>
    </row>
    <row r="783">
      <c r="A783" s="93"/>
      <c r="B783" s="93"/>
      <c r="C783" s="93"/>
      <c r="D783" s="93"/>
      <c r="E783" s="93"/>
      <c r="F783" s="93"/>
      <c r="G783" s="93"/>
      <c r="H783" s="93"/>
      <c r="I783" s="93"/>
      <c r="J783" s="93"/>
      <c r="K783" s="93"/>
      <c r="L783" s="93"/>
      <c r="M783" s="93"/>
      <c r="N783" s="93"/>
      <c r="O783" s="93"/>
      <c r="P783" s="93"/>
      <c r="Q783" s="93"/>
      <c r="R783" s="93"/>
      <c r="S783" s="93"/>
      <c r="T783" s="93"/>
      <c r="U783" s="93"/>
      <c r="V783" s="93"/>
      <c r="W783" s="93"/>
      <c r="X783" s="93"/>
      <c r="Y783" s="93"/>
      <c r="Z783" s="93"/>
      <c r="AA783" s="93"/>
    </row>
    <row r="784">
      <c r="A784" s="93"/>
      <c r="B784" s="93"/>
      <c r="C784" s="93"/>
      <c r="D784" s="93"/>
      <c r="E784" s="93"/>
      <c r="F784" s="93"/>
      <c r="G784" s="93"/>
      <c r="H784" s="93"/>
      <c r="I784" s="93"/>
      <c r="J784" s="93"/>
      <c r="K784" s="93"/>
      <c r="L784" s="93"/>
      <c r="M784" s="93"/>
      <c r="N784" s="93"/>
      <c r="O784" s="93"/>
      <c r="P784" s="93"/>
      <c r="Q784" s="93"/>
      <c r="R784" s="93"/>
      <c r="S784" s="93"/>
      <c r="T784" s="93"/>
      <c r="U784" s="93"/>
      <c r="V784" s="93"/>
      <c r="W784" s="93"/>
      <c r="X784" s="93"/>
      <c r="Y784" s="93"/>
      <c r="Z784" s="93"/>
      <c r="AA784" s="93"/>
    </row>
    <row r="785">
      <c r="A785" s="93"/>
      <c r="B785" s="93"/>
      <c r="C785" s="93"/>
      <c r="D785" s="93"/>
      <c r="E785" s="93"/>
      <c r="F785" s="93"/>
      <c r="G785" s="93"/>
      <c r="H785" s="93"/>
      <c r="I785" s="93"/>
      <c r="J785" s="93"/>
      <c r="K785" s="93"/>
      <c r="L785" s="93"/>
      <c r="M785" s="93"/>
      <c r="N785" s="93"/>
      <c r="O785" s="93"/>
      <c r="P785" s="93"/>
      <c r="Q785" s="93"/>
      <c r="R785" s="93"/>
      <c r="S785" s="93"/>
      <c r="T785" s="93"/>
      <c r="U785" s="93"/>
      <c r="V785" s="93"/>
      <c r="W785" s="93"/>
      <c r="X785" s="93"/>
      <c r="Y785" s="93"/>
      <c r="Z785" s="93"/>
      <c r="AA785" s="93"/>
    </row>
    <row r="786">
      <c r="A786" s="93"/>
      <c r="B786" s="93"/>
      <c r="C786" s="93"/>
      <c r="D786" s="93"/>
      <c r="E786" s="93"/>
      <c r="F786" s="93"/>
      <c r="G786" s="93"/>
      <c r="H786" s="93"/>
      <c r="I786" s="93"/>
      <c r="J786" s="93"/>
      <c r="K786" s="93"/>
      <c r="L786" s="93"/>
      <c r="M786" s="93"/>
      <c r="N786" s="93"/>
      <c r="O786" s="93"/>
      <c r="P786" s="93"/>
      <c r="Q786" s="93"/>
      <c r="R786" s="93"/>
      <c r="S786" s="93"/>
      <c r="T786" s="93"/>
      <c r="U786" s="93"/>
      <c r="V786" s="93"/>
      <c r="W786" s="93"/>
      <c r="X786" s="93"/>
      <c r="Y786" s="93"/>
      <c r="Z786" s="93"/>
      <c r="AA786" s="93"/>
    </row>
    <row r="787">
      <c r="A787" s="93"/>
      <c r="B787" s="93"/>
      <c r="C787" s="93"/>
      <c r="D787" s="93"/>
      <c r="E787" s="93"/>
      <c r="F787" s="93"/>
      <c r="G787" s="93"/>
      <c r="H787" s="93"/>
      <c r="I787" s="93"/>
      <c r="J787" s="93"/>
      <c r="K787" s="93"/>
      <c r="L787" s="93"/>
      <c r="M787" s="93"/>
      <c r="N787" s="93"/>
      <c r="O787" s="93"/>
      <c r="P787" s="93"/>
      <c r="Q787" s="93"/>
      <c r="R787" s="93"/>
      <c r="S787" s="93"/>
      <c r="T787" s="93"/>
      <c r="U787" s="93"/>
      <c r="V787" s="93"/>
      <c r="W787" s="93"/>
      <c r="X787" s="93"/>
      <c r="Y787" s="93"/>
      <c r="Z787" s="93"/>
      <c r="AA787" s="93"/>
    </row>
    <row r="788">
      <c r="A788" s="93"/>
      <c r="B788" s="93"/>
      <c r="C788" s="93"/>
      <c r="D788" s="93"/>
      <c r="E788" s="93"/>
      <c r="F788" s="93"/>
      <c r="G788" s="93"/>
      <c r="H788" s="93"/>
      <c r="I788" s="93"/>
      <c r="J788" s="93"/>
      <c r="K788" s="93"/>
      <c r="L788" s="93"/>
      <c r="M788" s="93"/>
      <c r="N788" s="93"/>
      <c r="O788" s="93"/>
      <c r="P788" s="93"/>
      <c r="Q788" s="93"/>
      <c r="R788" s="93"/>
      <c r="S788" s="93"/>
      <c r="T788" s="93"/>
      <c r="U788" s="93"/>
      <c r="V788" s="93"/>
      <c r="W788" s="93"/>
      <c r="X788" s="93"/>
      <c r="Y788" s="93"/>
      <c r="Z788" s="93"/>
      <c r="AA788" s="93"/>
    </row>
    <row r="789">
      <c r="A789" s="93"/>
      <c r="B789" s="93"/>
      <c r="C789" s="93"/>
      <c r="D789" s="93"/>
      <c r="E789" s="93"/>
      <c r="F789" s="93"/>
      <c r="G789" s="93"/>
      <c r="H789" s="93"/>
      <c r="I789" s="93"/>
      <c r="J789" s="93"/>
      <c r="K789" s="93"/>
      <c r="L789" s="93"/>
      <c r="M789" s="93"/>
      <c r="N789" s="93"/>
      <c r="O789" s="93"/>
      <c r="P789" s="93"/>
      <c r="Q789" s="93"/>
      <c r="R789" s="93"/>
      <c r="S789" s="93"/>
      <c r="T789" s="93"/>
      <c r="U789" s="93"/>
      <c r="V789" s="93"/>
      <c r="W789" s="93"/>
      <c r="X789" s="93"/>
      <c r="Y789" s="93"/>
      <c r="Z789" s="93"/>
      <c r="AA789" s="93"/>
    </row>
    <row r="790">
      <c r="A790" s="93"/>
      <c r="B790" s="93"/>
      <c r="C790" s="93"/>
      <c r="D790" s="93"/>
      <c r="E790" s="93"/>
      <c r="F790" s="93"/>
      <c r="G790" s="93"/>
      <c r="H790" s="93"/>
      <c r="I790" s="93"/>
      <c r="J790" s="93"/>
      <c r="K790" s="93"/>
      <c r="L790" s="93"/>
      <c r="M790" s="93"/>
      <c r="N790" s="93"/>
      <c r="O790" s="93"/>
      <c r="P790" s="93"/>
      <c r="Q790" s="93"/>
      <c r="R790" s="93"/>
      <c r="S790" s="93"/>
      <c r="T790" s="93"/>
      <c r="U790" s="93"/>
      <c r="V790" s="93"/>
      <c r="W790" s="93"/>
      <c r="X790" s="93"/>
      <c r="Y790" s="93"/>
      <c r="Z790" s="93"/>
      <c r="AA790" s="93"/>
    </row>
    <row r="791">
      <c r="A791" s="93"/>
      <c r="B791" s="93"/>
      <c r="C791" s="93"/>
      <c r="D791" s="93"/>
      <c r="E791" s="93"/>
      <c r="F791" s="93"/>
      <c r="G791" s="93"/>
      <c r="H791" s="93"/>
      <c r="I791" s="93"/>
      <c r="J791" s="93"/>
      <c r="K791" s="93"/>
      <c r="L791" s="93"/>
      <c r="M791" s="93"/>
      <c r="N791" s="93"/>
      <c r="O791" s="93"/>
      <c r="P791" s="93"/>
      <c r="Q791" s="93"/>
      <c r="R791" s="93"/>
      <c r="S791" s="93"/>
      <c r="T791" s="93"/>
      <c r="U791" s="93"/>
      <c r="V791" s="93"/>
      <c r="W791" s="93"/>
      <c r="X791" s="93"/>
      <c r="Y791" s="93"/>
      <c r="Z791" s="93"/>
      <c r="AA791" s="93"/>
    </row>
    <row r="792">
      <c r="A792" s="93"/>
      <c r="B792" s="93"/>
      <c r="C792" s="93"/>
      <c r="D792" s="93"/>
      <c r="E792" s="93"/>
      <c r="F792" s="93"/>
      <c r="G792" s="93"/>
      <c r="H792" s="93"/>
      <c r="I792" s="93"/>
      <c r="J792" s="93"/>
      <c r="K792" s="93"/>
      <c r="L792" s="93"/>
      <c r="M792" s="93"/>
      <c r="N792" s="93"/>
      <c r="O792" s="93"/>
      <c r="P792" s="93"/>
      <c r="Q792" s="93"/>
      <c r="R792" s="93"/>
      <c r="S792" s="93"/>
      <c r="T792" s="93"/>
      <c r="U792" s="93"/>
      <c r="V792" s="93"/>
      <c r="W792" s="93"/>
      <c r="X792" s="93"/>
      <c r="Y792" s="93"/>
      <c r="Z792" s="93"/>
      <c r="AA792" s="93"/>
    </row>
    <row r="793">
      <c r="A793" s="93"/>
      <c r="B793" s="93"/>
      <c r="C793" s="93"/>
      <c r="D793" s="93"/>
      <c r="E793" s="93"/>
      <c r="F793" s="93"/>
      <c r="G793" s="93"/>
      <c r="H793" s="93"/>
      <c r="I793" s="93"/>
      <c r="J793" s="93"/>
      <c r="K793" s="93"/>
      <c r="L793" s="93"/>
      <c r="M793" s="93"/>
      <c r="N793" s="93"/>
      <c r="O793" s="93"/>
      <c r="P793" s="93"/>
      <c r="Q793" s="93"/>
      <c r="R793" s="93"/>
      <c r="S793" s="93"/>
      <c r="T793" s="93"/>
      <c r="U793" s="93"/>
      <c r="V793" s="93"/>
      <c r="W793" s="93"/>
      <c r="X793" s="93"/>
      <c r="Y793" s="93"/>
      <c r="Z793" s="93"/>
      <c r="AA793" s="93"/>
    </row>
    <row r="794">
      <c r="A794" s="93"/>
      <c r="B794" s="93"/>
      <c r="C794" s="93"/>
      <c r="D794" s="93"/>
      <c r="E794" s="93"/>
      <c r="F794" s="93"/>
      <c r="G794" s="93"/>
      <c r="H794" s="93"/>
      <c r="I794" s="93"/>
      <c r="J794" s="93"/>
      <c r="K794" s="93"/>
      <c r="L794" s="93"/>
      <c r="M794" s="93"/>
      <c r="N794" s="93"/>
      <c r="O794" s="93"/>
      <c r="P794" s="93"/>
      <c r="Q794" s="93"/>
      <c r="R794" s="93"/>
      <c r="S794" s="93"/>
      <c r="T794" s="93"/>
      <c r="U794" s="93"/>
      <c r="V794" s="93"/>
      <c r="W794" s="93"/>
      <c r="X794" s="93"/>
      <c r="Y794" s="93"/>
      <c r="Z794" s="93"/>
      <c r="AA794" s="93"/>
    </row>
    <row r="795">
      <c r="A795" s="93"/>
      <c r="B795" s="93"/>
      <c r="C795" s="93"/>
      <c r="D795" s="93"/>
      <c r="E795" s="93"/>
      <c r="F795" s="93"/>
      <c r="G795" s="93"/>
      <c r="H795" s="93"/>
      <c r="I795" s="93"/>
      <c r="J795" s="93"/>
      <c r="K795" s="93"/>
      <c r="L795" s="93"/>
      <c r="M795" s="93"/>
      <c r="N795" s="93"/>
      <c r="O795" s="93"/>
      <c r="P795" s="93"/>
      <c r="Q795" s="93"/>
      <c r="R795" s="93"/>
      <c r="S795" s="93"/>
      <c r="T795" s="93"/>
      <c r="U795" s="93"/>
      <c r="V795" s="93"/>
      <c r="W795" s="93"/>
      <c r="X795" s="93"/>
      <c r="Y795" s="93"/>
      <c r="Z795" s="93"/>
      <c r="AA795" s="93"/>
    </row>
    <row r="796">
      <c r="A796" s="93"/>
      <c r="B796" s="93"/>
      <c r="C796" s="93"/>
      <c r="D796" s="93"/>
      <c r="E796" s="93"/>
      <c r="F796" s="93"/>
      <c r="G796" s="93"/>
      <c r="H796" s="93"/>
      <c r="I796" s="93"/>
      <c r="J796" s="93"/>
      <c r="K796" s="93"/>
      <c r="L796" s="93"/>
      <c r="M796" s="93"/>
      <c r="N796" s="93"/>
      <c r="O796" s="93"/>
      <c r="P796" s="93"/>
      <c r="Q796" s="93"/>
      <c r="R796" s="93"/>
      <c r="S796" s="93"/>
      <c r="T796" s="93"/>
      <c r="U796" s="93"/>
      <c r="V796" s="93"/>
      <c r="W796" s="93"/>
      <c r="X796" s="93"/>
      <c r="Y796" s="93"/>
      <c r="Z796" s="93"/>
      <c r="AA796" s="93"/>
    </row>
    <row r="797">
      <c r="A797" s="93"/>
      <c r="B797" s="93"/>
      <c r="C797" s="93"/>
      <c r="D797" s="93"/>
      <c r="E797" s="93"/>
      <c r="F797" s="93"/>
      <c r="G797" s="93"/>
      <c r="H797" s="93"/>
      <c r="I797" s="93"/>
      <c r="J797" s="93"/>
      <c r="K797" s="93"/>
      <c r="L797" s="93"/>
      <c r="M797" s="93"/>
      <c r="N797" s="93"/>
      <c r="O797" s="93"/>
      <c r="P797" s="93"/>
      <c r="Q797" s="93"/>
      <c r="R797" s="93"/>
      <c r="S797" s="93"/>
      <c r="T797" s="93"/>
      <c r="U797" s="93"/>
      <c r="V797" s="93"/>
      <c r="W797" s="93"/>
      <c r="X797" s="93"/>
      <c r="Y797" s="93"/>
      <c r="Z797" s="93"/>
      <c r="AA797" s="93"/>
    </row>
    <row r="798">
      <c r="A798" s="93"/>
      <c r="B798" s="93"/>
      <c r="C798" s="93"/>
      <c r="D798" s="93"/>
      <c r="E798" s="93"/>
      <c r="F798" s="93"/>
      <c r="G798" s="93"/>
      <c r="H798" s="93"/>
      <c r="I798" s="93"/>
      <c r="J798" s="93"/>
      <c r="K798" s="93"/>
      <c r="L798" s="93"/>
      <c r="M798" s="93"/>
      <c r="N798" s="93"/>
      <c r="O798" s="93"/>
      <c r="P798" s="93"/>
      <c r="Q798" s="93"/>
      <c r="R798" s="93"/>
      <c r="S798" s="93"/>
      <c r="T798" s="93"/>
      <c r="U798" s="93"/>
      <c r="V798" s="93"/>
      <c r="W798" s="93"/>
      <c r="X798" s="93"/>
      <c r="Y798" s="93"/>
      <c r="Z798" s="93"/>
      <c r="AA798" s="93"/>
    </row>
    <row r="799">
      <c r="A799" s="93"/>
      <c r="B799" s="93"/>
      <c r="C799" s="93"/>
      <c r="D799" s="93"/>
      <c r="E799" s="93"/>
      <c r="F799" s="93"/>
      <c r="G799" s="93"/>
      <c r="H799" s="93"/>
      <c r="I799" s="93"/>
      <c r="J799" s="93"/>
      <c r="K799" s="93"/>
      <c r="L799" s="93"/>
      <c r="M799" s="93"/>
      <c r="N799" s="93"/>
      <c r="O799" s="93"/>
      <c r="P799" s="93"/>
      <c r="Q799" s="93"/>
      <c r="R799" s="93"/>
      <c r="S799" s="93"/>
      <c r="T799" s="93"/>
      <c r="U799" s="93"/>
      <c r="V799" s="93"/>
      <c r="W799" s="93"/>
      <c r="X799" s="93"/>
      <c r="Y799" s="93"/>
      <c r="Z799" s="93"/>
      <c r="AA799" s="93"/>
    </row>
    <row r="800">
      <c r="A800" s="93"/>
      <c r="B800" s="93"/>
      <c r="C800" s="93"/>
      <c r="D800" s="93"/>
      <c r="E800" s="93"/>
      <c r="F800" s="93"/>
      <c r="G800" s="93"/>
      <c r="H800" s="93"/>
      <c r="I800" s="93"/>
      <c r="J800" s="93"/>
      <c r="K800" s="93"/>
      <c r="L800" s="93"/>
      <c r="M800" s="93"/>
      <c r="N800" s="93"/>
      <c r="O800" s="93"/>
      <c r="P800" s="93"/>
      <c r="Q800" s="93"/>
      <c r="R800" s="93"/>
      <c r="S800" s="93"/>
      <c r="T800" s="93"/>
      <c r="U800" s="93"/>
      <c r="V800" s="93"/>
      <c r="W800" s="93"/>
      <c r="X800" s="93"/>
      <c r="Y800" s="93"/>
      <c r="Z800" s="93"/>
      <c r="AA800" s="93"/>
    </row>
    <row r="801">
      <c r="A801" s="93"/>
      <c r="B801" s="93"/>
      <c r="C801" s="93"/>
      <c r="D801" s="93"/>
      <c r="E801" s="93"/>
      <c r="F801" s="93"/>
      <c r="G801" s="93"/>
      <c r="H801" s="93"/>
      <c r="I801" s="93"/>
      <c r="J801" s="93"/>
      <c r="K801" s="93"/>
      <c r="L801" s="93"/>
      <c r="M801" s="93"/>
      <c r="N801" s="93"/>
      <c r="O801" s="93"/>
      <c r="P801" s="93"/>
      <c r="Q801" s="93"/>
      <c r="R801" s="93"/>
      <c r="S801" s="93"/>
      <c r="T801" s="93"/>
      <c r="U801" s="93"/>
      <c r="V801" s="93"/>
      <c r="W801" s="93"/>
      <c r="X801" s="93"/>
      <c r="Y801" s="93"/>
      <c r="Z801" s="93"/>
      <c r="AA801" s="93"/>
    </row>
    <row r="802">
      <c r="A802" s="93"/>
      <c r="B802" s="93"/>
      <c r="C802" s="93"/>
      <c r="D802" s="93"/>
      <c r="E802" s="93"/>
      <c r="F802" s="93"/>
      <c r="G802" s="93"/>
      <c r="H802" s="93"/>
      <c r="I802" s="93"/>
      <c r="J802" s="93"/>
      <c r="K802" s="93"/>
      <c r="L802" s="93"/>
      <c r="M802" s="93"/>
      <c r="N802" s="93"/>
      <c r="O802" s="93"/>
      <c r="P802" s="93"/>
      <c r="Q802" s="93"/>
      <c r="R802" s="93"/>
      <c r="S802" s="93"/>
      <c r="T802" s="93"/>
      <c r="U802" s="93"/>
      <c r="V802" s="93"/>
      <c r="W802" s="93"/>
      <c r="X802" s="93"/>
      <c r="Y802" s="93"/>
      <c r="Z802" s="93"/>
      <c r="AA802" s="93"/>
    </row>
    <row r="803">
      <c r="A803" s="93"/>
      <c r="B803" s="93"/>
      <c r="C803" s="93"/>
      <c r="D803" s="93"/>
      <c r="E803" s="93"/>
      <c r="F803" s="93"/>
      <c r="G803" s="93"/>
      <c r="H803" s="93"/>
      <c r="I803" s="93"/>
      <c r="J803" s="93"/>
      <c r="K803" s="93"/>
      <c r="L803" s="93"/>
      <c r="M803" s="93"/>
      <c r="N803" s="93"/>
      <c r="O803" s="93"/>
      <c r="P803" s="93"/>
      <c r="Q803" s="93"/>
      <c r="R803" s="93"/>
      <c r="S803" s="93"/>
      <c r="T803" s="93"/>
      <c r="U803" s="93"/>
      <c r="V803" s="93"/>
      <c r="W803" s="93"/>
      <c r="X803" s="93"/>
      <c r="Y803" s="93"/>
      <c r="Z803" s="93"/>
      <c r="AA803" s="93"/>
    </row>
    <row r="804">
      <c r="A804" s="93"/>
      <c r="B804" s="93"/>
      <c r="C804" s="93"/>
      <c r="D804" s="93"/>
      <c r="E804" s="93"/>
      <c r="F804" s="93"/>
      <c r="G804" s="93"/>
      <c r="H804" s="93"/>
      <c r="I804" s="93"/>
      <c r="J804" s="93"/>
      <c r="K804" s="93"/>
      <c r="L804" s="93"/>
      <c r="M804" s="93"/>
      <c r="N804" s="93"/>
      <c r="O804" s="93"/>
      <c r="P804" s="93"/>
      <c r="Q804" s="93"/>
      <c r="R804" s="93"/>
      <c r="S804" s="93"/>
      <c r="T804" s="93"/>
      <c r="U804" s="93"/>
      <c r="V804" s="93"/>
      <c r="W804" s="93"/>
      <c r="X804" s="93"/>
      <c r="Y804" s="93"/>
      <c r="Z804" s="93"/>
      <c r="AA804" s="93"/>
    </row>
    <row r="805">
      <c r="A805" s="93"/>
      <c r="B805" s="93"/>
      <c r="C805" s="93"/>
      <c r="D805" s="93"/>
      <c r="E805" s="93"/>
      <c r="F805" s="93"/>
      <c r="G805" s="93"/>
      <c r="H805" s="93"/>
      <c r="I805" s="93"/>
      <c r="J805" s="93"/>
      <c r="K805" s="93"/>
      <c r="L805" s="93"/>
      <c r="M805" s="93"/>
      <c r="N805" s="93"/>
      <c r="O805" s="93"/>
      <c r="P805" s="93"/>
      <c r="Q805" s="93"/>
      <c r="R805" s="93"/>
      <c r="S805" s="93"/>
      <c r="T805" s="93"/>
      <c r="U805" s="93"/>
      <c r="V805" s="93"/>
      <c r="W805" s="93"/>
      <c r="X805" s="93"/>
      <c r="Y805" s="93"/>
      <c r="Z805" s="93"/>
      <c r="AA805" s="93"/>
    </row>
    <row r="806">
      <c r="A806" s="93"/>
      <c r="B806" s="93"/>
      <c r="C806" s="93"/>
      <c r="D806" s="93"/>
      <c r="E806" s="93"/>
      <c r="F806" s="93"/>
      <c r="G806" s="93"/>
      <c r="H806" s="93"/>
      <c r="I806" s="93"/>
      <c r="J806" s="93"/>
      <c r="K806" s="93"/>
      <c r="L806" s="93"/>
      <c r="M806" s="93"/>
      <c r="N806" s="93"/>
      <c r="O806" s="93"/>
      <c r="P806" s="93"/>
      <c r="Q806" s="93"/>
      <c r="R806" s="93"/>
      <c r="S806" s="93"/>
      <c r="T806" s="93"/>
      <c r="U806" s="93"/>
      <c r="V806" s="93"/>
      <c r="W806" s="93"/>
      <c r="X806" s="93"/>
      <c r="Y806" s="93"/>
      <c r="Z806" s="93"/>
      <c r="AA806" s="93"/>
    </row>
    <row r="807">
      <c r="A807" s="93"/>
      <c r="B807" s="93"/>
      <c r="C807" s="93"/>
      <c r="D807" s="93"/>
      <c r="E807" s="93"/>
      <c r="F807" s="93"/>
      <c r="G807" s="93"/>
      <c r="H807" s="93"/>
      <c r="I807" s="93"/>
      <c r="J807" s="93"/>
      <c r="K807" s="93"/>
      <c r="L807" s="93"/>
      <c r="M807" s="93"/>
      <c r="N807" s="93"/>
      <c r="O807" s="93"/>
      <c r="P807" s="93"/>
      <c r="Q807" s="93"/>
      <c r="R807" s="93"/>
      <c r="S807" s="93"/>
      <c r="T807" s="93"/>
      <c r="U807" s="93"/>
      <c r="V807" s="93"/>
      <c r="W807" s="93"/>
      <c r="X807" s="93"/>
      <c r="Y807" s="93"/>
      <c r="Z807" s="93"/>
      <c r="AA807" s="93"/>
    </row>
    <row r="808">
      <c r="A808" s="93"/>
      <c r="B808" s="93"/>
      <c r="C808" s="93"/>
      <c r="D808" s="93"/>
      <c r="E808" s="93"/>
      <c r="F808" s="93"/>
      <c r="G808" s="93"/>
      <c r="H808" s="93"/>
      <c r="I808" s="93"/>
      <c r="J808" s="93"/>
      <c r="K808" s="93"/>
      <c r="L808" s="93"/>
      <c r="M808" s="93"/>
      <c r="N808" s="93"/>
      <c r="O808" s="93"/>
      <c r="P808" s="93"/>
      <c r="Q808" s="93"/>
      <c r="R808" s="93"/>
      <c r="S808" s="93"/>
      <c r="T808" s="93"/>
      <c r="U808" s="93"/>
      <c r="V808" s="93"/>
      <c r="W808" s="93"/>
      <c r="X808" s="93"/>
      <c r="Y808" s="93"/>
      <c r="Z808" s="93"/>
      <c r="AA808" s="93"/>
    </row>
    <row r="809">
      <c r="A809" s="93"/>
      <c r="B809" s="93"/>
      <c r="C809" s="93"/>
      <c r="D809" s="93"/>
      <c r="E809" s="93"/>
      <c r="F809" s="93"/>
      <c r="G809" s="93"/>
      <c r="H809" s="93"/>
      <c r="I809" s="93"/>
      <c r="J809" s="93"/>
      <c r="K809" s="93"/>
      <c r="L809" s="93"/>
      <c r="M809" s="93"/>
      <c r="N809" s="93"/>
      <c r="O809" s="93"/>
      <c r="P809" s="93"/>
      <c r="Q809" s="93"/>
      <c r="R809" s="93"/>
      <c r="S809" s="93"/>
      <c r="T809" s="93"/>
      <c r="U809" s="93"/>
      <c r="V809" s="93"/>
      <c r="W809" s="93"/>
      <c r="X809" s="93"/>
      <c r="Y809" s="93"/>
      <c r="Z809" s="93"/>
      <c r="AA809" s="93"/>
    </row>
    <row r="810">
      <c r="A810" s="93"/>
      <c r="B810" s="93"/>
      <c r="C810" s="93"/>
      <c r="D810" s="93"/>
      <c r="E810" s="93"/>
      <c r="F810" s="93"/>
      <c r="G810" s="93"/>
      <c r="H810" s="93"/>
      <c r="I810" s="93"/>
      <c r="J810" s="93"/>
      <c r="K810" s="93"/>
      <c r="L810" s="93"/>
      <c r="M810" s="93"/>
      <c r="N810" s="93"/>
      <c r="O810" s="93"/>
      <c r="P810" s="93"/>
      <c r="Q810" s="93"/>
      <c r="R810" s="93"/>
      <c r="S810" s="93"/>
      <c r="T810" s="93"/>
      <c r="U810" s="93"/>
      <c r="V810" s="93"/>
      <c r="W810" s="93"/>
      <c r="X810" s="93"/>
      <c r="Y810" s="93"/>
      <c r="Z810" s="93"/>
      <c r="AA810" s="93"/>
    </row>
    <row r="811">
      <c r="A811" s="93"/>
      <c r="B811" s="93"/>
      <c r="C811" s="93"/>
      <c r="D811" s="93"/>
      <c r="E811" s="93"/>
      <c r="F811" s="93"/>
      <c r="G811" s="93"/>
      <c r="H811" s="93"/>
      <c r="I811" s="93"/>
      <c r="J811" s="93"/>
      <c r="K811" s="93"/>
      <c r="L811" s="93"/>
      <c r="M811" s="93"/>
      <c r="N811" s="93"/>
      <c r="O811" s="93"/>
      <c r="P811" s="93"/>
      <c r="Q811" s="93"/>
      <c r="R811" s="93"/>
      <c r="S811" s="93"/>
      <c r="T811" s="93"/>
      <c r="U811" s="93"/>
      <c r="V811" s="93"/>
      <c r="W811" s="93"/>
      <c r="X811" s="93"/>
      <c r="Y811" s="93"/>
      <c r="Z811" s="93"/>
      <c r="AA811" s="93"/>
    </row>
    <row r="812">
      <c r="A812" s="93"/>
      <c r="B812" s="93"/>
      <c r="C812" s="93"/>
      <c r="D812" s="93"/>
      <c r="E812" s="93"/>
      <c r="F812" s="93"/>
      <c r="G812" s="93"/>
      <c r="H812" s="93"/>
      <c r="I812" s="93"/>
      <c r="J812" s="93"/>
      <c r="K812" s="93"/>
      <c r="L812" s="93"/>
      <c r="M812" s="93"/>
      <c r="N812" s="93"/>
      <c r="O812" s="93"/>
      <c r="P812" s="93"/>
      <c r="Q812" s="93"/>
      <c r="R812" s="93"/>
      <c r="S812" s="93"/>
      <c r="T812" s="93"/>
      <c r="U812" s="93"/>
      <c r="V812" s="93"/>
      <c r="W812" s="93"/>
      <c r="X812" s="93"/>
      <c r="Y812" s="93"/>
      <c r="Z812" s="93"/>
      <c r="AA812" s="93"/>
    </row>
    <row r="813">
      <c r="A813" s="93"/>
      <c r="B813" s="93"/>
      <c r="C813" s="93"/>
      <c r="D813" s="93"/>
      <c r="E813" s="93"/>
      <c r="F813" s="93"/>
      <c r="G813" s="93"/>
      <c r="H813" s="93"/>
      <c r="I813" s="93"/>
      <c r="J813" s="93"/>
      <c r="K813" s="93"/>
      <c r="L813" s="93"/>
      <c r="M813" s="93"/>
      <c r="N813" s="93"/>
      <c r="O813" s="93"/>
      <c r="P813" s="93"/>
      <c r="Q813" s="93"/>
      <c r="R813" s="93"/>
      <c r="S813" s="93"/>
      <c r="T813" s="93"/>
      <c r="U813" s="93"/>
      <c r="V813" s="93"/>
      <c r="W813" s="93"/>
      <c r="X813" s="93"/>
      <c r="Y813" s="93"/>
      <c r="Z813" s="93"/>
      <c r="AA813" s="93"/>
    </row>
    <row r="814">
      <c r="A814" s="93"/>
      <c r="B814" s="93"/>
      <c r="C814" s="93"/>
      <c r="D814" s="93"/>
      <c r="E814" s="93"/>
      <c r="F814" s="93"/>
      <c r="G814" s="93"/>
      <c r="H814" s="93"/>
      <c r="I814" s="93"/>
      <c r="J814" s="93"/>
      <c r="K814" s="93"/>
      <c r="L814" s="93"/>
      <c r="M814" s="93"/>
      <c r="N814" s="93"/>
      <c r="O814" s="93"/>
      <c r="P814" s="93"/>
      <c r="Q814" s="93"/>
      <c r="R814" s="93"/>
      <c r="S814" s="93"/>
      <c r="T814" s="93"/>
      <c r="U814" s="93"/>
      <c r="V814" s="93"/>
      <c r="W814" s="93"/>
      <c r="X814" s="93"/>
      <c r="Y814" s="93"/>
      <c r="Z814" s="93"/>
      <c r="AA814" s="93"/>
    </row>
    <row r="815">
      <c r="A815" s="93"/>
      <c r="B815" s="93"/>
      <c r="C815" s="93"/>
      <c r="D815" s="93"/>
      <c r="E815" s="93"/>
      <c r="F815" s="93"/>
      <c r="G815" s="93"/>
      <c r="H815" s="93"/>
      <c r="I815" s="93"/>
      <c r="J815" s="93"/>
      <c r="K815" s="93"/>
      <c r="L815" s="93"/>
      <c r="M815" s="93"/>
      <c r="N815" s="93"/>
      <c r="O815" s="93"/>
      <c r="P815" s="93"/>
      <c r="Q815" s="93"/>
      <c r="R815" s="93"/>
      <c r="S815" s="93"/>
      <c r="T815" s="93"/>
      <c r="U815" s="93"/>
      <c r="V815" s="93"/>
      <c r="W815" s="93"/>
      <c r="X815" s="93"/>
      <c r="Y815" s="93"/>
      <c r="Z815" s="93"/>
      <c r="AA815" s="93"/>
    </row>
    <row r="816">
      <c r="A816" s="93"/>
      <c r="B816" s="93"/>
      <c r="C816" s="93"/>
      <c r="D816" s="93"/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3"/>
      <c r="AA816" s="93"/>
    </row>
    <row r="817">
      <c r="A817" s="93"/>
      <c r="B817" s="93"/>
      <c r="C817" s="93"/>
      <c r="D817" s="93"/>
      <c r="E817" s="93"/>
      <c r="F817" s="93"/>
      <c r="G817" s="93"/>
      <c r="H817" s="93"/>
      <c r="I817" s="93"/>
      <c r="J817" s="93"/>
      <c r="K817" s="93"/>
      <c r="L817" s="93"/>
      <c r="M817" s="93"/>
      <c r="N817" s="93"/>
      <c r="O817" s="93"/>
      <c r="P817" s="93"/>
      <c r="Q817" s="93"/>
      <c r="R817" s="93"/>
      <c r="S817" s="93"/>
      <c r="T817" s="93"/>
      <c r="U817" s="93"/>
      <c r="V817" s="93"/>
      <c r="W817" s="93"/>
      <c r="X817" s="93"/>
      <c r="Y817" s="93"/>
      <c r="Z817" s="93"/>
      <c r="AA817" s="93"/>
    </row>
    <row r="818">
      <c r="A818" s="93"/>
      <c r="B818" s="93"/>
      <c r="C818" s="93"/>
      <c r="D818" s="93"/>
      <c r="E818" s="93"/>
      <c r="F818" s="93"/>
      <c r="G818" s="93"/>
      <c r="H818" s="93"/>
      <c r="I818" s="93"/>
      <c r="J818" s="93"/>
      <c r="K818" s="93"/>
      <c r="L818" s="93"/>
      <c r="M818" s="93"/>
      <c r="N818" s="93"/>
      <c r="O818" s="93"/>
      <c r="P818" s="93"/>
      <c r="Q818" s="93"/>
      <c r="R818" s="93"/>
      <c r="S818" s="93"/>
      <c r="T818" s="93"/>
      <c r="U818" s="93"/>
      <c r="V818" s="93"/>
      <c r="W818" s="93"/>
      <c r="X818" s="93"/>
      <c r="Y818" s="93"/>
      <c r="Z818" s="93"/>
      <c r="AA818" s="93"/>
    </row>
    <row r="819">
      <c r="A819" s="93"/>
      <c r="B819" s="93"/>
      <c r="C819" s="93"/>
      <c r="D819" s="93"/>
      <c r="E819" s="93"/>
      <c r="F819" s="93"/>
      <c r="G819" s="93"/>
      <c r="H819" s="93"/>
      <c r="I819" s="93"/>
      <c r="J819" s="93"/>
      <c r="K819" s="93"/>
      <c r="L819" s="93"/>
      <c r="M819" s="93"/>
      <c r="N819" s="93"/>
      <c r="O819" s="93"/>
      <c r="P819" s="93"/>
      <c r="Q819" s="93"/>
      <c r="R819" s="93"/>
      <c r="S819" s="93"/>
      <c r="T819" s="93"/>
      <c r="U819" s="93"/>
      <c r="V819" s="93"/>
      <c r="W819" s="93"/>
      <c r="X819" s="93"/>
      <c r="Y819" s="93"/>
      <c r="Z819" s="93"/>
      <c r="AA819" s="93"/>
    </row>
    <row r="820">
      <c r="A820" s="93"/>
      <c r="B820" s="93"/>
      <c r="C820" s="93"/>
      <c r="D820" s="93"/>
      <c r="E820" s="93"/>
      <c r="F820" s="93"/>
      <c r="G820" s="93"/>
      <c r="H820" s="93"/>
      <c r="I820" s="93"/>
      <c r="J820" s="93"/>
      <c r="K820" s="93"/>
      <c r="L820" s="93"/>
      <c r="M820" s="93"/>
      <c r="N820" s="93"/>
      <c r="O820" s="93"/>
      <c r="P820" s="93"/>
      <c r="Q820" s="93"/>
      <c r="R820" s="93"/>
      <c r="S820" s="93"/>
      <c r="T820" s="93"/>
      <c r="U820" s="93"/>
      <c r="V820" s="93"/>
      <c r="W820" s="93"/>
      <c r="X820" s="93"/>
      <c r="Y820" s="93"/>
      <c r="Z820" s="93"/>
      <c r="AA820" s="93"/>
    </row>
    <row r="821">
      <c r="A821" s="93"/>
      <c r="B821" s="93"/>
      <c r="C821" s="93"/>
      <c r="D821" s="93"/>
      <c r="E821" s="93"/>
      <c r="F821" s="93"/>
      <c r="G821" s="93"/>
      <c r="H821" s="93"/>
      <c r="I821" s="93"/>
      <c r="J821" s="93"/>
      <c r="K821" s="93"/>
      <c r="L821" s="93"/>
      <c r="M821" s="93"/>
      <c r="N821" s="93"/>
      <c r="O821" s="93"/>
      <c r="P821" s="93"/>
      <c r="Q821" s="93"/>
      <c r="R821" s="93"/>
      <c r="S821" s="93"/>
      <c r="T821" s="93"/>
      <c r="U821" s="93"/>
      <c r="V821" s="93"/>
      <c r="W821" s="93"/>
      <c r="X821" s="93"/>
      <c r="Y821" s="93"/>
      <c r="Z821" s="93"/>
      <c r="AA821" s="93"/>
    </row>
    <row r="822">
      <c r="A822" s="93"/>
      <c r="B822" s="93"/>
      <c r="C822" s="93"/>
      <c r="D822" s="93"/>
      <c r="E822" s="93"/>
      <c r="F822" s="93"/>
      <c r="G822" s="93"/>
      <c r="H822" s="93"/>
      <c r="I822" s="93"/>
      <c r="J822" s="93"/>
      <c r="K822" s="93"/>
      <c r="L822" s="93"/>
      <c r="M822" s="93"/>
      <c r="N822" s="93"/>
      <c r="O822" s="93"/>
      <c r="P822" s="93"/>
      <c r="Q822" s="93"/>
      <c r="R822" s="93"/>
      <c r="S822" s="93"/>
      <c r="T822" s="93"/>
      <c r="U822" s="93"/>
      <c r="V822" s="93"/>
      <c r="W822" s="93"/>
      <c r="X822" s="93"/>
      <c r="Y822" s="93"/>
      <c r="Z822" s="93"/>
      <c r="AA822" s="93"/>
    </row>
    <row r="823">
      <c r="A823" s="93"/>
      <c r="B823" s="93"/>
      <c r="C823" s="93"/>
      <c r="D823" s="93"/>
      <c r="E823" s="93"/>
      <c r="F823" s="93"/>
      <c r="G823" s="93"/>
      <c r="H823" s="93"/>
      <c r="I823" s="93"/>
      <c r="J823" s="93"/>
      <c r="K823" s="93"/>
      <c r="L823" s="93"/>
      <c r="M823" s="93"/>
      <c r="N823" s="93"/>
      <c r="O823" s="93"/>
      <c r="P823" s="93"/>
      <c r="Q823" s="93"/>
      <c r="R823" s="93"/>
      <c r="S823" s="93"/>
      <c r="T823" s="93"/>
      <c r="U823" s="93"/>
      <c r="V823" s="93"/>
      <c r="W823" s="93"/>
      <c r="X823" s="93"/>
      <c r="Y823" s="93"/>
      <c r="Z823" s="93"/>
      <c r="AA823" s="93"/>
    </row>
    <row r="824">
      <c r="A824" s="93"/>
      <c r="B824" s="93"/>
      <c r="C824" s="93"/>
      <c r="D824" s="93"/>
      <c r="E824" s="93"/>
      <c r="F824" s="93"/>
      <c r="G824" s="93"/>
      <c r="H824" s="93"/>
      <c r="I824" s="93"/>
      <c r="J824" s="93"/>
      <c r="K824" s="93"/>
      <c r="L824" s="93"/>
      <c r="M824" s="93"/>
      <c r="N824" s="93"/>
      <c r="O824" s="93"/>
      <c r="P824" s="93"/>
      <c r="Q824" s="93"/>
      <c r="R824" s="93"/>
      <c r="S824" s="93"/>
      <c r="T824" s="93"/>
      <c r="U824" s="93"/>
      <c r="V824" s="93"/>
      <c r="W824" s="93"/>
      <c r="X824" s="93"/>
      <c r="Y824" s="93"/>
      <c r="Z824" s="93"/>
      <c r="AA824" s="93"/>
    </row>
    <row r="825">
      <c r="A825" s="93"/>
      <c r="B825" s="93"/>
      <c r="C825" s="93"/>
      <c r="D825" s="93"/>
      <c r="E825" s="93"/>
      <c r="F825" s="93"/>
      <c r="G825" s="93"/>
      <c r="H825" s="93"/>
      <c r="I825" s="93"/>
      <c r="J825" s="93"/>
      <c r="K825" s="93"/>
      <c r="L825" s="93"/>
      <c r="M825" s="93"/>
      <c r="N825" s="93"/>
      <c r="O825" s="93"/>
      <c r="P825" s="93"/>
      <c r="Q825" s="93"/>
      <c r="R825" s="93"/>
      <c r="S825" s="93"/>
      <c r="T825" s="93"/>
      <c r="U825" s="93"/>
      <c r="V825" s="93"/>
      <c r="W825" s="93"/>
      <c r="X825" s="93"/>
      <c r="Y825" s="93"/>
      <c r="Z825" s="93"/>
      <c r="AA825" s="93"/>
    </row>
    <row r="826">
      <c r="A826" s="93"/>
      <c r="B826" s="93"/>
      <c r="C826" s="93"/>
      <c r="D826" s="93"/>
      <c r="E826" s="93"/>
      <c r="F826" s="93"/>
      <c r="G826" s="93"/>
      <c r="H826" s="93"/>
      <c r="I826" s="93"/>
      <c r="J826" s="93"/>
      <c r="K826" s="93"/>
      <c r="L826" s="93"/>
      <c r="M826" s="93"/>
      <c r="N826" s="93"/>
      <c r="O826" s="93"/>
      <c r="P826" s="93"/>
      <c r="Q826" s="93"/>
      <c r="R826" s="93"/>
      <c r="S826" s="93"/>
      <c r="T826" s="93"/>
      <c r="U826" s="93"/>
      <c r="V826" s="93"/>
      <c r="W826" s="93"/>
      <c r="X826" s="93"/>
      <c r="Y826" s="93"/>
      <c r="Z826" s="93"/>
      <c r="AA826" s="93"/>
    </row>
    <row r="827">
      <c r="A827" s="93"/>
      <c r="B827" s="93"/>
      <c r="C827" s="93"/>
      <c r="D827" s="93"/>
      <c r="E827" s="93"/>
      <c r="F827" s="93"/>
      <c r="G827" s="93"/>
      <c r="H827" s="93"/>
      <c r="I827" s="93"/>
      <c r="J827" s="93"/>
      <c r="K827" s="93"/>
      <c r="L827" s="93"/>
      <c r="M827" s="93"/>
      <c r="N827" s="93"/>
      <c r="O827" s="93"/>
      <c r="P827" s="93"/>
      <c r="Q827" s="93"/>
      <c r="R827" s="93"/>
      <c r="S827" s="93"/>
      <c r="T827" s="93"/>
      <c r="U827" s="93"/>
      <c r="V827" s="93"/>
      <c r="W827" s="93"/>
      <c r="X827" s="93"/>
      <c r="Y827" s="93"/>
      <c r="Z827" s="93"/>
      <c r="AA827" s="93"/>
    </row>
    <row r="828">
      <c r="A828" s="93"/>
      <c r="B828" s="93"/>
      <c r="C828" s="93"/>
      <c r="D828" s="93"/>
      <c r="E828" s="93"/>
      <c r="F828" s="93"/>
      <c r="G828" s="93"/>
      <c r="H828" s="93"/>
      <c r="I828" s="93"/>
      <c r="J828" s="93"/>
      <c r="K828" s="93"/>
      <c r="L828" s="93"/>
      <c r="M828" s="93"/>
      <c r="N828" s="93"/>
      <c r="O828" s="93"/>
      <c r="P828" s="93"/>
      <c r="Q828" s="93"/>
      <c r="R828" s="93"/>
      <c r="S828" s="93"/>
      <c r="T828" s="93"/>
      <c r="U828" s="93"/>
      <c r="V828" s="93"/>
      <c r="W828" s="93"/>
      <c r="X828" s="93"/>
      <c r="Y828" s="93"/>
      <c r="Z828" s="93"/>
      <c r="AA828" s="93"/>
    </row>
    <row r="829">
      <c r="A829" s="93"/>
      <c r="B829" s="93"/>
      <c r="C829" s="93"/>
      <c r="D829" s="93"/>
      <c r="E829" s="93"/>
      <c r="F829" s="93"/>
      <c r="G829" s="93"/>
      <c r="H829" s="93"/>
      <c r="I829" s="93"/>
      <c r="J829" s="93"/>
      <c r="K829" s="93"/>
      <c r="L829" s="93"/>
      <c r="M829" s="93"/>
      <c r="N829" s="93"/>
      <c r="O829" s="93"/>
      <c r="P829" s="93"/>
      <c r="Q829" s="93"/>
      <c r="R829" s="93"/>
      <c r="S829" s="93"/>
      <c r="T829" s="93"/>
      <c r="U829" s="93"/>
      <c r="V829" s="93"/>
      <c r="W829" s="93"/>
      <c r="X829" s="93"/>
      <c r="Y829" s="93"/>
      <c r="Z829" s="93"/>
      <c r="AA829" s="93"/>
    </row>
    <row r="830">
      <c r="A830" s="93"/>
      <c r="B830" s="93"/>
      <c r="C830" s="93"/>
      <c r="D830" s="93"/>
      <c r="E830" s="93"/>
      <c r="F830" s="93"/>
      <c r="G830" s="93"/>
      <c r="H830" s="93"/>
      <c r="I830" s="93"/>
      <c r="J830" s="93"/>
      <c r="K830" s="93"/>
      <c r="L830" s="93"/>
      <c r="M830" s="93"/>
      <c r="N830" s="93"/>
      <c r="O830" s="93"/>
      <c r="P830" s="93"/>
      <c r="Q830" s="93"/>
      <c r="R830" s="93"/>
      <c r="S830" s="93"/>
      <c r="T830" s="93"/>
      <c r="U830" s="93"/>
      <c r="V830" s="93"/>
      <c r="W830" s="93"/>
      <c r="X830" s="93"/>
      <c r="Y830" s="93"/>
      <c r="Z830" s="93"/>
      <c r="AA830" s="93"/>
    </row>
    <row r="831">
      <c r="A831" s="93"/>
      <c r="B831" s="93"/>
      <c r="C831" s="93"/>
      <c r="D831" s="93"/>
      <c r="E831" s="93"/>
      <c r="F831" s="93"/>
      <c r="G831" s="93"/>
      <c r="H831" s="93"/>
      <c r="I831" s="93"/>
      <c r="J831" s="93"/>
      <c r="K831" s="93"/>
      <c r="L831" s="93"/>
      <c r="M831" s="93"/>
      <c r="N831" s="93"/>
      <c r="O831" s="93"/>
      <c r="P831" s="93"/>
      <c r="Q831" s="93"/>
      <c r="R831" s="93"/>
      <c r="S831" s="93"/>
      <c r="T831" s="93"/>
      <c r="U831" s="93"/>
      <c r="V831" s="93"/>
      <c r="W831" s="93"/>
      <c r="X831" s="93"/>
      <c r="Y831" s="93"/>
      <c r="Z831" s="93"/>
      <c r="AA831" s="93"/>
    </row>
    <row r="832">
      <c r="A832" s="93"/>
      <c r="B832" s="93"/>
      <c r="C832" s="93"/>
      <c r="D832" s="93"/>
      <c r="E832" s="93"/>
      <c r="F832" s="93"/>
      <c r="G832" s="93"/>
      <c r="H832" s="93"/>
      <c r="I832" s="93"/>
      <c r="J832" s="93"/>
      <c r="K832" s="93"/>
      <c r="L832" s="93"/>
      <c r="M832" s="93"/>
      <c r="N832" s="93"/>
      <c r="O832" s="93"/>
      <c r="P832" s="93"/>
      <c r="Q832" s="93"/>
      <c r="R832" s="93"/>
      <c r="S832" s="93"/>
      <c r="T832" s="93"/>
      <c r="U832" s="93"/>
      <c r="V832" s="93"/>
      <c r="W832" s="93"/>
      <c r="X832" s="93"/>
      <c r="Y832" s="93"/>
      <c r="Z832" s="93"/>
      <c r="AA832" s="93"/>
    </row>
    <row r="833">
      <c r="A833" s="93"/>
      <c r="B833" s="93"/>
      <c r="C833" s="93"/>
      <c r="D833" s="93"/>
      <c r="E833" s="93"/>
      <c r="F833" s="93"/>
      <c r="G833" s="93"/>
      <c r="H833" s="93"/>
      <c r="I833" s="93"/>
      <c r="J833" s="93"/>
      <c r="K833" s="93"/>
      <c r="L833" s="93"/>
      <c r="M833" s="93"/>
      <c r="N833" s="93"/>
      <c r="O833" s="93"/>
      <c r="P833" s="93"/>
      <c r="Q833" s="93"/>
      <c r="R833" s="93"/>
      <c r="S833" s="93"/>
      <c r="T833" s="93"/>
      <c r="U833" s="93"/>
      <c r="V833" s="93"/>
      <c r="W833" s="93"/>
      <c r="X833" s="93"/>
      <c r="Y833" s="93"/>
      <c r="Z833" s="93"/>
      <c r="AA833" s="93"/>
    </row>
    <row r="834">
      <c r="A834" s="93"/>
      <c r="B834" s="93"/>
      <c r="C834" s="93"/>
      <c r="D834" s="93"/>
      <c r="E834" s="93"/>
      <c r="F834" s="93"/>
      <c r="G834" s="93"/>
      <c r="H834" s="93"/>
      <c r="I834" s="93"/>
      <c r="J834" s="93"/>
      <c r="K834" s="93"/>
      <c r="L834" s="93"/>
      <c r="M834" s="93"/>
      <c r="N834" s="93"/>
      <c r="O834" s="93"/>
      <c r="P834" s="93"/>
      <c r="Q834" s="93"/>
      <c r="R834" s="93"/>
      <c r="S834" s="93"/>
      <c r="T834" s="93"/>
      <c r="U834" s="93"/>
      <c r="V834" s="93"/>
      <c r="W834" s="93"/>
      <c r="X834" s="93"/>
      <c r="Y834" s="93"/>
      <c r="Z834" s="93"/>
      <c r="AA834" s="93"/>
    </row>
    <row r="835">
      <c r="A835" s="93"/>
      <c r="B835" s="93"/>
      <c r="C835" s="93"/>
      <c r="D835" s="93"/>
      <c r="E835" s="93"/>
      <c r="F835" s="93"/>
      <c r="G835" s="93"/>
      <c r="H835" s="93"/>
      <c r="I835" s="93"/>
      <c r="J835" s="93"/>
      <c r="K835" s="93"/>
      <c r="L835" s="93"/>
      <c r="M835" s="93"/>
      <c r="N835" s="93"/>
      <c r="O835" s="93"/>
      <c r="P835" s="93"/>
      <c r="Q835" s="93"/>
      <c r="R835" s="93"/>
      <c r="S835" s="93"/>
      <c r="T835" s="93"/>
      <c r="U835" s="93"/>
      <c r="V835" s="93"/>
      <c r="W835" s="93"/>
      <c r="X835" s="93"/>
      <c r="Y835" s="93"/>
      <c r="Z835" s="93"/>
      <c r="AA835" s="93"/>
    </row>
    <row r="836">
      <c r="A836" s="93"/>
      <c r="B836" s="93"/>
      <c r="C836" s="93"/>
      <c r="D836" s="93"/>
      <c r="E836" s="93"/>
      <c r="F836" s="93"/>
      <c r="G836" s="93"/>
      <c r="H836" s="93"/>
      <c r="I836" s="93"/>
      <c r="J836" s="93"/>
      <c r="K836" s="93"/>
      <c r="L836" s="93"/>
      <c r="M836" s="93"/>
      <c r="N836" s="93"/>
      <c r="O836" s="93"/>
      <c r="P836" s="93"/>
      <c r="Q836" s="93"/>
      <c r="R836" s="93"/>
      <c r="S836" s="93"/>
      <c r="T836" s="93"/>
      <c r="U836" s="93"/>
      <c r="V836" s="93"/>
      <c r="W836" s="93"/>
      <c r="X836" s="93"/>
      <c r="Y836" s="93"/>
      <c r="Z836" s="93"/>
      <c r="AA836" s="93"/>
    </row>
    <row r="837">
      <c r="A837" s="93"/>
      <c r="B837" s="93"/>
      <c r="C837" s="93"/>
      <c r="D837" s="93"/>
      <c r="E837" s="93"/>
      <c r="F837" s="93"/>
      <c r="G837" s="93"/>
      <c r="H837" s="93"/>
      <c r="I837" s="93"/>
      <c r="J837" s="93"/>
      <c r="K837" s="93"/>
      <c r="L837" s="93"/>
      <c r="M837" s="93"/>
      <c r="N837" s="93"/>
      <c r="O837" s="93"/>
      <c r="P837" s="93"/>
      <c r="Q837" s="93"/>
      <c r="R837" s="93"/>
      <c r="S837" s="93"/>
      <c r="T837" s="93"/>
      <c r="U837" s="93"/>
      <c r="V837" s="93"/>
      <c r="W837" s="93"/>
      <c r="X837" s="93"/>
      <c r="Y837" s="93"/>
      <c r="Z837" s="93"/>
      <c r="AA837" s="93"/>
    </row>
    <row r="838">
      <c r="A838" s="93"/>
      <c r="B838" s="93"/>
      <c r="C838" s="93"/>
      <c r="D838" s="93"/>
      <c r="E838" s="93"/>
      <c r="F838" s="93"/>
      <c r="G838" s="93"/>
      <c r="H838" s="93"/>
      <c r="I838" s="93"/>
      <c r="J838" s="93"/>
      <c r="K838" s="93"/>
      <c r="L838" s="93"/>
      <c r="M838" s="93"/>
      <c r="N838" s="93"/>
      <c r="O838" s="93"/>
      <c r="P838" s="93"/>
      <c r="Q838" s="93"/>
      <c r="R838" s="93"/>
      <c r="S838" s="93"/>
      <c r="T838" s="93"/>
      <c r="U838" s="93"/>
      <c r="V838" s="93"/>
      <c r="W838" s="93"/>
      <c r="X838" s="93"/>
      <c r="Y838" s="93"/>
      <c r="Z838" s="93"/>
      <c r="AA838" s="93"/>
    </row>
    <row r="839">
      <c r="A839" s="93"/>
      <c r="B839" s="93"/>
      <c r="C839" s="93"/>
      <c r="D839" s="93"/>
      <c r="E839" s="93"/>
      <c r="F839" s="93"/>
      <c r="G839" s="93"/>
      <c r="H839" s="93"/>
      <c r="I839" s="93"/>
      <c r="J839" s="93"/>
      <c r="K839" s="93"/>
      <c r="L839" s="93"/>
      <c r="M839" s="93"/>
      <c r="N839" s="93"/>
      <c r="O839" s="93"/>
      <c r="P839" s="93"/>
      <c r="Q839" s="93"/>
      <c r="R839" s="93"/>
      <c r="S839" s="93"/>
      <c r="T839" s="93"/>
      <c r="U839" s="93"/>
      <c r="V839" s="93"/>
      <c r="W839" s="93"/>
      <c r="X839" s="93"/>
      <c r="Y839" s="93"/>
      <c r="Z839" s="93"/>
      <c r="AA839" s="93"/>
    </row>
    <row r="840">
      <c r="A840" s="93"/>
      <c r="B840" s="93"/>
      <c r="C840" s="93"/>
      <c r="D840" s="93"/>
      <c r="E840" s="93"/>
      <c r="F840" s="93"/>
      <c r="G840" s="93"/>
      <c r="H840" s="93"/>
      <c r="I840" s="93"/>
      <c r="J840" s="93"/>
      <c r="K840" s="93"/>
      <c r="L840" s="93"/>
      <c r="M840" s="93"/>
      <c r="N840" s="93"/>
      <c r="O840" s="93"/>
      <c r="P840" s="93"/>
      <c r="Q840" s="93"/>
      <c r="R840" s="93"/>
      <c r="S840" s="93"/>
      <c r="T840" s="93"/>
      <c r="U840" s="93"/>
      <c r="V840" s="93"/>
      <c r="W840" s="93"/>
      <c r="X840" s="93"/>
      <c r="Y840" s="93"/>
      <c r="Z840" s="93"/>
      <c r="AA840" s="93"/>
    </row>
    <row r="841">
      <c r="A841" s="93"/>
      <c r="B841" s="93"/>
      <c r="C841" s="93"/>
      <c r="D841" s="93"/>
      <c r="E841" s="93"/>
      <c r="F841" s="93"/>
      <c r="G841" s="93"/>
      <c r="H841" s="93"/>
      <c r="I841" s="93"/>
      <c r="J841" s="93"/>
      <c r="K841" s="93"/>
      <c r="L841" s="93"/>
      <c r="M841" s="93"/>
      <c r="N841" s="93"/>
      <c r="O841" s="93"/>
      <c r="P841" s="93"/>
      <c r="Q841" s="93"/>
      <c r="R841" s="93"/>
      <c r="S841" s="93"/>
      <c r="T841" s="93"/>
      <c r="U841" s="93"/>
      <c r="V841" s="93"/>
      <c r="W841" s="93"/>
      <c r="X841" s="93"/>
      <c r="Y841" s="93"/>
      <c r="Z841" s="93"/>
      <c r="AA841" s="93"/>
    </row>
    <row r="842">
      <c r="A842" s="93"/>
      <c r="B842" s="93"/>
      <c r="C842" s="93"/>
      <c r="D842" s="93"/>
      <c r="E842" s="93"/>
      <c r="F842" s="93"/>
      <c r="G842" s="93"/>
      <c r="H842" s="93"/>
      <c r="I842" s="93"/>
      <c r="J842" s="93"/>
      <c r="K842" s="93"/>
      <c r="L842" s="93"/>
      <c r="M842" s="93"/>
      <c r="N842" s="93"/>
      <c r="O842" s="93"/>
      <c r="P842" s="93"/>
      <c r="Q842" s="93"/>
      <c r="R842" s="93"/>
      <c r="S842" s="93"/>
      <c r="T842" s="93"/>
      <c r="U842" s="93"/>
      <c r="V842" s="93"/>
      <c r="W842" s="93"/>
      <c r="X842" s="93"/>
      <c r="Y842" s="93"/>
      <c r="Z842" s="93"/>
      <c r="AA842" s="93"/>
    </row>
    <row r="843">
      <c r="A843" s="93"/>
      <c r="B843" s="93"/>
      <c r="C843" s="93"/>
      <c r="D843" s="93"/>
      <c r="E843" s="93"/>
      <c r="F843" s="93"/>
      <c r="G843" s="93"/>
      <c r="H843" s="93"/>
      <c r="I843" s="93"/>
      <c r="J843" s="93"/>
      <c r="K843" s="93"/>
      <c r="L843" s="93"/>
      <c r="M843" s="93"/>
      <c r="N843" s="93"/>
      <c r="O843" s="93"/>
      <c r="P843" s="93"/>
      <c r="Q843" s="93"/>
      <c r="R843" s="93"/>
      <c r="S843" s="93"/>
      <c r="T843" s="93"/>
      <c r="U843" s="93"/>
      <c r="V843" s="93"/>
      <c r="W843" s="93"/>
      <c r="X843" s="93"/>
      <c r="Y843" s="93"/>
      <c r="Z843" s="93"/>
      <c r="AA843" s="93"/>
    </row>
    <row r="844">
      <c r="A844" s="93"/>
      <c r="B844" s="93"/>
      <c r="C844" s="93"/>
      <c r="D844" s="93"/>
      <c r="E844" s="93"/>
      <c r="F844" s="93"/>
      <c r="G844" s="93"/>
      <c r="H844" s="93"/>
      <c r="I844" s="93"/>
      <c r="J844" s="93"/>
      <c r="K844" s="93"/>
      <c r="L844" s="93"/>
      <c r="M844" s="93"/>
      <c r="N844" s="93"/>
      <c r="O844" s="93"/>
      <c r="P844" s="93"/>
      <c r="Q844" s="93"/>
      <c r="R844" s="93"/>
      <c r="S844" s="93"/>
      <c r="T844" s="93"/>
      <c r="U844" s="93"/>
      <c r="V844" s="93"/>
      <c r="W844" s="93"/>
      <c r="X844" s="93"/>
      <c r="Y844" s="93"/>
      <c r="Z844" s="93"/>
      <c r="AA844" s="93"/>
    </row>
    <row r="845">
      <c r="A845" s="93"/>
      <c r="B845" s="93"/>
      <c r="C845" s="93"/>
      <c r="D845" s="93"/>
      <c r="E845" s="93"/>
      <c r="F845" s="93"/>
      <c r="G845" s="93"/>
      <c r="H845" s="93"/>
      <c r="I845" s="93"/>
      <c r="J845" s="93"/>
      <c r="K845" s="93"/>
      <c r="L845" s="93"/>
      <c r="M845" s="93"/>
      <c r="N845" s="93"/>
      <c r="O845" s="93"/>
      <c r="P845" s="93"/>
      <c r="Q845" s="93"/>
      <c r="R845" s="93"/>
      <c r="S845" s="93"/>
      <c r="T845" s="93"/>
      <c r="U845" s="93"/>
      <c r="V845" s="93"/>
      <c r="W845" s="93"/>
      <c r="X845" s="93"/>
      <c r="Y845" s="93"/>
      <c r="Z845" s="93"/>
      <c r="AA845" s="93"/>
    </row>
    <row r="846">
      <c r="A846" s="93"/>
      <c r="B846" s="93"/>
      <c r="C846" s="93"/>
      <c r="D846" s="93"/>
      <c r="E846" s="93"/>
      <c r="F846" s="93"/>
      <c r="G846" s="93"/>
      <c r="H846" s="93"/>
      <c r="I846" s="93"/>
      <c r="J846" s="93"/>
      <c r="K846" s="93"/>
      <c r="L846" s="93"/>
      <c r="M846" s="93"/>
      <c r="N846" s="93"/>
      <c r="O846" s="93"/>
      <c r="P846" s="93"/>
      <c r="Q846" s="93"/>
      <c r="R846" s="93"/>
      <c r="S846" s="93"/>
      <c r="T846" s="93"/>
      <c r="U846" s="93"/>
      <c r="V846" s="93"/>
      <c r="W846" s="93"/>
      <c r="X846" s="93"/>
      <c r="Y846" s="93"/>
      <c r="Z846" s="93"/>
      <c r="AA846" s="93"/>
    </row>
    <row r="847">
      <c r="A847" s="93"/>
      <c r="B847" s="93"/>
      <c r="C847" s="93"/>
      <c r="D847" s="93"/>
      <c r="E847" s="93"/>
      <c r="F847" s="93"/>
      <c r="G847" s="93"/>
      <c r="H847" s="93"/>
      <c r="I847" s="93"/>
      <c r="J847" s="93"/>
      <c r="K847" s="93"/>
      <c r="L847" s="93"/>
      <c r="M847" s="93"/>
      <c r="N847" s="93"/>
      <c r="O847" s="93"/>
      <c r="P847" s="93"/>
      <c r="Q847" s="93"/>
      <c r="R847" s="93"/>
      <c r="S847" s="93"/>
      <c r="T847" s="93"/>
      <c r="U847" s="93"/>
      <c r="V847" s="93"/>
      <c r="W847" s="93"/>
      <c r="X847" s="93"/>
      <c r="Y847" s="93"/>
      <c r="Z847" s="93"/>
      <c r="AA847" s="93"/>
    </row>
    <row r="848">
      <c r="A848" s="93"/>
      <c r="B848" s="93"/>
      <c r="C848" s="93"/>
      <c r="D848" s="93"/>
      <c r="E848" s="93"/>
      <c r="F848" s="93"/>
      <c r="G848" s="93"/>
      <c r="H848" s="93"/>
      <c r="I848" s="93"/>
      <c r="J848" s="93"/>
      <c r="K848" s="93"/>
      <c r="L848" s="93"/>
      <c r="M848" s="93"/>
      <c r="N848" s="93"/>
      <c r="O848" s="93"/>
      <c r="P848" s="93"/>
      <c r="Q848" s="93"/>
      <c r="R848" s="93"/>
      <c r="S848" s="93"/>
      <c r="T848" s="93"/>
      <c r="U848" s="93"/>
      <c r="V848" s="93"/>
      <c r="W848" s="93"/>
      <c r="X848" s="93"/>
      <c r="Y848" s="93"/>
      <c r="Z848" s="93"/>
      <c r="AA848" s="93"/>
    </row>
    <row r="849">
      <c r="A849" s="93"/>
      <c r="B849" s="93"/>
      <c r="C849" s="93"/>
      <c r="D849" s="93"/>
      <c r="E849" s="93"/>
      <c r="F849" s="93"/>
      <c r="G849" s="93"/>
      <c r="H849" s="93"/>
      <c r="I849" s="93"/>
      <c r="J849" s="93"/>
      <c r="K849" s="93"/>
      <c r="L849" s="93"/>
      <c r="M849" s="93"/>
      <c r="N849" s="93"/>
      <c r="O849" s="93"/>
      <c r="P849" s="93"/>
      <c r="Q849" s="93"/>
      <c r="R849" s="93"/>
      <c r="S849" s="93"/>
      <c r="T849" s="93"/>
      <c r="U849" s="93"/>
      <c r="V849" s="93"/>
      <c r="W849" s="93"/>
      <c r="X849" s="93"/>
      <c r="Y849" s="93"/>
      <c r="Z849" s="93"/>
      <c r="AA849" s="93"/>
    </row>
    <row r="850">
      <c r="A850" s="93"/>
      <c r="B850" s="93"/>
      <c r="C850" s="93"/>
      <c r="D850" s="93"/>
      <c r="E850" s="93"/>
      <c r="F850" s="93"/>
      <c r="G850" s="93"/>
      <c r="H850" s="93"/>
      <c r="I850" s="93"/>
      <c r="J850" s="93"/>
      <c r="K850" s="93"/>
      <c r="L850" s="93"/>
      <c r="M850" s="93"/>
      <c r="N850" s="93"/>
      <c r="O850" s="93"/>
      <c r="P850" s="93"/>
      <c r="Q850" s="93"/>
      <c r="R850" s="93"/>
      <c r="S850" s="93"/>
      <c r="T850" s="93"/>
      <c r="U850" s="93"/>
      <c r="V850" s="93"/>
      <c r="W850" s="93"/>
      <c r="X850" s="93"/>
      <c r="Y850" s="93"/>
      <c r="Z850" s="93"/>
      <c r="AA850" s="93"/>
    </row>
    <row r="851">
      <c r="A851" s="93"/>
      <c r="B851" s="93"/>
      <c r="C851" s="93"/>
      <c r="D851" s="93"/>
      <c r="E851" s="93"/>
      <c r="F851" s="93"/>
      <c r="G851" s="93"/>
      <c r="H851" s="93"/>
      <c r="I851" s="93"/>
      <c r="J851" s="93"/>
      <c r="K851" s="93"/>
      <c r="L851" s="93"/>
      <c r="M851" s="93"/>
      <c r="N851" s="93"/>
      <c r="O851" s="93"/>
      <c r="P851" s="93"/>
      <c r="Q851" s="93"/>
      <c r="R851" s="93"/>
      <c r="S851" s="93"/>
      <c r="T851" s="93"/>
      <c r="U851" s="93"/>
      <c r="V851" s="93"/>
      <c r="W851" s="93"/>
      <c r="X851" s="93"/>
      <c r="Y851" s="93"/>
      <c r="Z851" s="93"/>
      <c r="AA851" s="93"/>
    </row>
    <row r="852">
      <c r="A852" s="93"/>
      <c r="B852" s="93"/>
      <c r="C852" s="93"/>
      <c r="D852" s="93"/>
      <c r="E852" s="93"/>
      <c r="F852" s="93"/>
      <c r="G852" s="93"/>
      <c r="H852" s="93"/>
      <c r="I852" s="93"/>
      <c r="J852" s="93"/>
      <c r="K852" s="93"/>
      <c r="L852" s="93"/>
      <c r="M852" s="93"/>
      <c r="N852" s="93"/>
      <c r="O852" s="93"/>
      <c r="P852" s="93"/>
      <c r="Q852" s="93"/>
      <c r="R852" s="93"/>
      <c r="S852" s="93"/>
      <c r="T852" s="93"/>
      <c r="U852" s="93"/>
      <c r="V852" s="93"/>
      <c r="W852" s="93"/>
      <c r="X852" s="93"/>
      <c r="Y852" s="93"/>
      <c r="Z852" s="93"/>
      <c r="AA852" s="93"/>
    </row>
    <row r="853">
      <c r="A853" s="93"/>
      <c r="B853" s="93"/>
      <c r="C853" s="93"/>
      <c r="D853" s="93"/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3"/>
      <c r="AA853" s="93"/>
    </row>
    <row r="854">
      <c r="A854" s="93"/>
      <c r="B854" s="93"/>
      <c r="C854" s="93"/>
      <c r="D854" s="93"/>
      <c r="E854" s="93"/>
      <c r="F854" s="93"/>
      <c r="G854" s="93"/>
      <c r="H854" s="93"/>
      <c r="I854" s="93"/>
      <c r="J854" s="93"/>
      <c r="K854" s="93"/>
      <c r="L854" s="93"/>
      <c r="M854" s="93"/>
      <c r="N854" s="93"/>
      <c r="O854" s="93"/>
      <c r="P854" s="93"/>
      <c r="Q854" s="93"/>
      <c r="R854" s="93"/>
      <c r="S854" s="93"/>
      <c r="T854" s="93"/>
      <c r="U854" s="93"/>
      <c r="V854" s="93"/>
      <c r="W854" s="93"/>
      <c r="X854" s="93"/>
      <c r="Y854" s="93"/>
      <c r="Z854" s="93"/>
      <c r="AA854" s="93"/>
    </row>
    <row r="855">
      <c r="A855" s="93"/>
      <c r="B855" s="93"/>
      <c r="C855" s="93"/>
      <c r="D855" s="93"/>
      <c r="E855" s="93"/>
      <c r="F855" s="93"/>
      <c r="G855" s="93"/>
      <c r="H855" s="93"/>
      <c r="I855" s="93"/>
      <c r="J855" s="93"/>
      <c r="K855" s="93"/>
      <c r="L855" s="93"/>
      <c r="M855" s="93"/>
      <c r="N855" s="93"/>
      <c r="O855" s="93"/>
      <c r="P855" s="93"/>
      <c r="Q855" s="93"/>
      <c r="R855" s="93"/>
      <c r="S855" s="93"/>
      <c r="T855" s="93"/>
      <c r="U855" s="93"/>
      <c r="V855" s="93"/>
      <c r="W855" s="93"/>
      <c r="X855" s="93"/>
      <c r="Y855" s="93"/>
      <c r="Z855" s="93"/>
      <c r="AA855" s="93"/>
    </row>
    <row r="856">
      <c r="A856" s="93"/>
      <c r="B856" s="93"/>
      <c r="C856" s="93"/>
      <c r="D856" s="93"/>
      <c r="E856" s="93"/>
      <c r="F856" s="93"/>
      <c r="G856" s="93"/>
      <c r="H856" s="93"/>
      <c r="I856" s="93"/>
      <c r="J856" s="93"/>
      <c r="K856" s="93"/>
      <c r="L856" s="93"/>
      <c r="M856" s="93"/>
      <c r="N856" s="93"/>
      <c r="O856" s="93"/>
      <c r="P856" s="93"/>
      <c r="Q856" s="93"/>
      <c r="R856" s="93"/>
      <c r="S856" s="93"/>
      <c r="T856" s="93"/>
      <c r="U856" s="93"/>
      <c r="V856" s="93"/>
      <c r="W856" s="93"/>
      <c r="X856" s="93"/>
      <c r="Y856" s="93"/>
      <c r="Z856" s="93"/>
      <c r="AA856" s="93"/>
    </row>
    <row r="857">
      <c r="A857" s="93"/>
      <c r="B857" s="93"/>
      <c r="C857" s="93"/>
      <c r="D857" s="93"/>
      <c r="E857" s="93"/>
      <c r="F857" s="93"/>
      <c r="G857" s="93"/>
      <c r="H857" s="93"/>
      <c r="I857" s="93"/>
      <c r="J857" s="93"/>
      <c r="K857" s="93"/>
      <c r="L857" s="93"/>
      <c r="M857" s="93"/>
      <c r="N857" s="93"/>
      <c r="O857" s="93"/>
      <c r="P857" s="93"/>
      <c r="Q857" s="93"/>
      <c r="R857" s="93"/>
      <c r="S857" s="93"/>
      <c r="T857" s="93"/>
      <c r="U857" s="93"/>
      <c r="V857" s="93"/>
      <c r="W857" s="93"/>
      <c r="X857" s="93"/>
      <c r="Y857" s="93"/>
      <c r="Z857" s="93"/>
      <c r="AA857" s="93"/>
    </row>
    <row r="858">
      <c r="A858" s="93"/>
      <c r="B858" s="93"/>
      <c r="C858" s="93"/>
      <c r="D858" s="93"/>
      <c r="E858" s="93"/>
      <c r="F858" s="93"/>
      <c r="G858" s="93"/>
      <c r="H858" s="93"/>
      <c r="I858" s="93"/>
      <c r="J858" s="93"/>
      <c r="K858" s="93"/>
      <c r="L858" s="93"/>
      <c r="M858" s="93"/>
      <c r="N858" s="93"/>
      <c r="O858" s="93"/>
      <c r="P858" s="93"/>
      <c r="Q858" s="93"/>
      <c r="R858" s="93"/>
      <c r="S858" s="93"/>
      <c r="T858" s="93"/>
      <c r="U858" s="93"/>
      <c r="V858" s="93"/>
      <c r="W858" s="93"/>
      <c r="X858" s="93"/>
      <c r="Y858" s="93"/>
      <c r="Z858" s="93"/>
      <c r="AA858" s="93"/>
    </row>
    <row r="859">
      <c r="A859" s="93"/>
      <c r="B859" s="93"/>
      <c r="C859" s="93"/>
      <c r="D859" s="93"/>
      <c r="E859" s="93"/>
      <c r="F859" s="93"/>
      <c r="G859" s="93"/>
      <c r="H859" s="93"/>
      <c r="I859" s="93"/>
      <c r="J859" s="93"/>
      <c r="K859" s="93"/>
      <c r="L859" s="93"/>
      <c r="M859" s="93"/>
      <c r="N859" s="93"/>
      <c r="O859" s="93"/>
      <c r="P859" s="93"/>
      <c r="Q859" s="93"/>
      <c r="R859" s="93"/>
      <c r="S859" s="93"/>
      <c r="T859" s="93"/>
      <c r="U859" s="93"/>
      <c r="V859" s="93"/>
      <c r="W859" s="93"/>
      <c r="X859" s="93"/>
      <c r="Y859" s="93"/>
      <c r="Z859" s="93"/>
      <c r="AA859" s="93"/>
    </row>
    <row r="860">
      <c r="A860" s="93"/>
      <c r="B860" s="93"/>
      <c r="C860" s="93"/>
      <c r="D860" s="93"/>
      <c r="E860" s="93"/>
      <c r="F860" s="93"/>
      <c r="G860" s="93"/>
      <c r="H860" s="93"/>
      <c r="I860" s="93"/>
      <c r="J860" s="93"/>
      <c r="K860" s="93"/>
      <c r="L860" s="93"/>
      <c r="M860" s="93"/>
      <c r="N860" s="93"/>
      <c r="O860" s="93"/>
      <c r="P860" s="93"/>
      <c r="Q860" s="93"/>
      <c r="R860" s="93"/>
      <c r="S860" s="93"/>
      <c r="T860" s="93"/>
      <c r="U860" s="93"/>
      <c r="V860" s="93"/>
      <c r="W860" s="93"/>
      <c r="X860" s="93"/>
      <c r="Y860" s="93"/>
      <c r="Z860" s="93"/>
      <c r="AA860" s="93"/>
    </row>
    <row r="861">
      <c r="A861" s="93"/>
      <c r="B861" s="93"/>
      <c r="C861" s="93"/>
      <c r="D861" s="93"/>
      <c r="E861" s="93"/>
      <c r="F861" s="93"/>
      <c r="G861" s="93"/>
      <c r="H861" s="93"/>
      <c r="I861" s="93"/>
      <c r="J861" s="93"/>
      <c r="K861" s="93"/>
      <c r="L861" s="93"/>
      <c r="M861" s="93"/>
      <c r="N861" s="93"/>
      <c r="O861" s="93"/>
      <c r="P861" s="93"/>
      <c r="Q861" s="93"/>
      <c r="R861" s="93"/>
      <c r="S861" s="93"/>
      <c r="T861" s="93"/>
      <c r="U861" s="93"/>
      <c r="V861" s="93"/>
      <c r="W861" s="93"/>
      <c r="X861" s="93"/>
      <c r="Y861" s="93"/>
      <c r="Z861" s="93"/>
      <c r="AA861" s="93"/>
    </row>
    <row r="862">
      <c r="A862" s="93"/>
      <c r="B862" s="93"/>
      <c r="C862" s="93"/>
      <c r="D862" s="93"/>
      <c r="E862" s="93"/>
      <c r="F862" s="93"/>
      <c r="G862" s="93"/>
      <c r="H862" s="93"/>
      <c r="I862" s="93"/>
      <c r="J862" s="93"/>
      <c r="K862" s="93"/>
      <c r="L862" s="93"/>
      <c r="M862" s="93"/>
      <c r="N862" s="93"/>
      <c r="O862" s="93"/>
      <c r="P862" s="93"/>
      <c r="Q862" s="93"/>
      <c r="R862" s="93"/>
      <c r="S862" s="93"/>
      <c r="T862" s="93"/>
      <c r="U862" s="93"/>
      <c r="V862" s="93"/>
      <c r="W862" s="93"/>
      <c r="X862" s="93"/>
      <c r="Y862" s="93"/>
      <c r="Z862" s="93"/>
      <c r="AA862" s="93"/>
    </row>
    <row r="863">
      <c r="A863" s="93"/>
      <c r="B863" s="93"/>
      <c r="C863" s="93"/>
      <c r="D863" s="93"/>
      <c r="E863" s="93"/>
      <c r="F863" s="93"/>
      <c r="G863" s="93"/>
      <c r="H863" s="93"/>
      <c r="I863" s="93"/>
      <c r="J863" s="93"/>
      <c r="K863" s="93"/>
      <c r="L863" s="93"/>
      <c r="M863" s="93"/>
      <c r="N863" s="93"/>
      <c r="O863" s="93"/>
      <c r="P863" s="93"/>
      <c r="Q863" s="93"/>
      <c r="R863" s="93"/>
      <c r="S863" s="93"/>
      <c r="T863" s="93"/>
      <c r="U863" s="93"/>
      <c r="V863" s="93"/>
      <c r="W863" s="93"/>
      <c r="X863" s="93"/>
      <c r="Y863" s="93"/>
      <c r="Z863" s="93"/>
      <c r="AA863" s="93"/>
    </row>
    <row r="864">
      <c r="A864" s="93"/>
      <c r="B864" s="93"/>
      <c r="C864" s="93"/>
      <c r="D864" s="93"/>
      <c r="E864" s="93"/>
      <c r="F864" s="93"/>
      <c r="G864" s="93"/>
      <c r="H864" s="93"/>
      <c r="I864" s="93"/>
      <c r="J864" s="93"/>
      <c r="K864" s="93"/>
      <c r="L864" s="93"/>
      <c r="M864" s="93"/>
      <c r="N864" s="93"/>
      <c r="O864" s="93"/>
      <c r="P864" s="93"/>
      <c r="Q864" s="93"/>
      <c r="R864" s="93"/>
      <c r="S864" s="93"/>
      <c r="T864" s="93"/>
      <c r="U864" s="93"/>
      <c r="V864" s="93"/>
      <c r="W864" s="93"/>
      <c r="X864" s="93"/>
      <c r="Y864" s="93"/>
      <c r="Z864" s="93"/>
      <c r="AA864" s="93"/>
    </row>
    <row r="865">
      <c r="A865" s="93"/>
      <c r="B865" s="93"/>
      <c r="C865" s="93"/>
      <c r="D865" s="93"/>
      <c r="E865" s="93"/>
      <c r="F865" s="93"/>
      <c r="G865" s="93"/>
      <c r="H865" s="93"/>
      <c r="I865" s="93"/>
      <c r="J865" s="93"/>
      <c r="K865" s="93"/>
      <c r="L865" s="93"/>
      <c r="M865" s="93"/>
      <c r="N865" s="93"/>
      <c r="O865" s="93"/>
      <c r="P865" s="93"/>
      <c r="Q865" s="93"/>
      <c r="R865" s="93"/>
      <c r="S865" s="93"/>
      <c r="T865" s="93"/>
      <c r="U865" s="93"/>
      <c r="V865" s="93"/>
      <c r="W865" s="93"/>
      <c r="X865" s="93"/>
      <c r="Y865" s="93"/>
      <c r="Z865" s="93"/>
      <c r="AA865" s="93"/>
    </row>
    <row r="866">
      <c r="A866" s="93"/>
      <c r="B866" s="93"/>
      <c r="C866" s="93"/>
      <c r="D866" s="93"/>
      <c r="E866" s="93"/>
      <c r="F866" s="93"/>
      <c r="G866" s="93"/>
      <c r="H866" s="93"/>
      <c r="I866" s="93"/>
      <c r="J866" s="93"/>
      <c r="K866" s="93"/>
      <c r="L866" s="93"/>
      <c r="M866" s="93"/>
      <c r="N866" s="93"/>
      <c r="O866" s="93"/>
      <c r="P866" s="93"/>
      <c r="Q866" s="93"/>
      <c r="R866" s="93"/>
      <c r="S866" s="93"/>
      <c r="T866" s="93"/>
      <c r="U866" s="93"/>
      <c r="V866" s="93"/>
      <c r="W866" s="93"/>
      <c r="X866" s="93"/>
      <c r="Y866" s="93"/>
      <c r="Z866" s="93"/>
      <c r="AA866" s="93"/>
    </row>
    <row r="867">
      <c r="A867" s="93"/>
      <c r="B867" s="93"/>
      <c r="C867" s="93"/>
      <c r="D867" s="93"/>
      <c r="E867" s="93"/>
      <c r="F867" s="93"/>
      <c r="G867" s="93"/>
      <c r="H867" s="93"/>
      <c r="I867" s="93"/>
      <c r="J867" s="93"/>
      <c r="K867" s="93"/>
      <c r="L867" s="93"/>
      <c r="M867" s="93"/>
      <c r="N867" s="93"/>
      <c r="O867" s="93"/>
      <c r="P867" s="93"/>
      <c r="Q867" s="93"/>
      <c r="R867" s="93"/>
      <c r="S867" s="93"/>
      <c r="T867" s="93"/>
      <c r="U867" s="93"/>
      <c r="V867" s="93"/>
      <c r="W867" s="93"/>
      <c r="X867" s="93"/>
      <c r="Y867" s="93"/>
      <c r="Z867" s="93"/>
      <c r="AA867" s="93"/>
    </row>
    <row r="868">
      <c r="A868" s="93"/>
      <c r="B868" s="93"/>
      <c r="C868" s="93"/>
      <c r="D868" s="93"/>
      <c r="E868" s="93"/>
      <c r="F868" s="93"/>
      <c r="G868" s="93"/>
      <c r="H868" s="93"/>
      <c r="I868" s="93"/>
      <c r="J868" s="93"/>
      <c r="K868" s="93"/>
      <c r="L868" s="93"/>
      <c r="M868" s="93"/>
      <c r="N868" s="93"/>
      <c r="O868" s="93"/>
      <c r="P868" s="93"/>
      <c r="Q868" s="93"/>
      <c r="R868" s="93"/>
      <c r="S868" s="93"/>
      <c r="T868" s="93"/>
      <c r="U868" s="93"/>
      <c r="V868" s="93"/>
      <c r="W868" s="93"/>
      <c r="X868" s="93"/>
      <c r="Y868" s="93"/>
      <c r="Z868" s="93"/>
      <c r="AA868" s="93"/>
    </row>
    <row r="869">
      <c r="A869" s="93"/>
      <c r="B869" s="93"/>
      <c r="C869" s="93"/>
      <c r="D869" s="93"/>
      <c r="E869" s="93"/>
      <c r="F869" s="93"/>
      <c r="G869" s="93"/>
      <c r="H869" s="93"/>
      <c r="I869" s="93"/>
      <c r="J869" s="93"/>
      <c r="K869" s="93"/>
      <c r="L869" s="93"/>
      <c r="M869" s="93"/>
      <c r="N869" s="93"/>
      <c r="O869" s="93"/>
      <c r="P869" s="93"/>
      <c r="Q869" s="93"/>
      <c r="R869" s="93"/>
      <c r="S869" s="93"/>
      <c r="T869" s="93"/>
      <c r="U869" s="93"/>
      <c r="V869" s="93"/>
      <c r="W869" s="93"/>
      <c r="X869" s="93"/>
      <c r="Y869" s="93"/>
      <c r="Z869" s="93"/>
      <c r="AA869" s="93"/>
    </row>
    <row r="870">
      <c r="A870" s="93"/>
      <c r="B870" s="93"/>
      <c r="C870" s="93"/>
      <c r="D870" s="93"/>
      <c r="E870" s="93"/>
      <c r="F870" s="93"/>
      <c r="G870" s="93"/>
      <c r="H870" s="93"/>
      <c r="I870" s="93"/>
      <c r="J870" s="93"/>
      <c r="K870" s="93"/>
      <c r="L870" s="93"/>
      <c r="M870" s="93"/>
      <c r="N870" s="93"/>
      <c r="O870" s="93"/>
      <c r="P870" s="93"/>
      <c r="Q870" s="93"/>
      <c r="R870" s="93"/>
      <c r="S870" s="93"/>
      <c r="T870" s="93"/>
      <c r="U870" s="93"/>
      <c r="V870" s="93"/>
      <c r="W870" s="93"/>
      <c r="X870" s="93"/>
      <c r="Y870" s="93"/>
      <c r="Z870" s="93"/>
      <c r="AA870" s="93"/>
    </row>
    <row r="871">
      <c r="A871" s="93"/>
      <c r="B871" s="93"/>
      <c r="C871" s="93"/>
      <c r="D871" s="93"/>
      <c r="E871" s="93"/>
      <c r="F871" s="93"/>
      <c r="G871" s="93"/>
      <c r="H871" s="93"/>
      <c r="I871" s="93"/>
      <c r="J871" s="93"/>
      <c r="K871" s="93"/>
      <c r="L871" s="93"/>
      <c r="M871" s="93"/>
      <c r="N871" s="93"/>
      <c r="O871" s="93"/>
      <c r="P871" s="93"/>
      <c r="Q871" s="93"/>
      <c r="R871" s="93"/>
      <c r="S871" s="93"/>
      <c r="T871" s="93"/>
      <c r="U871" s="93"/>
      <c r="V871" s="93"/>
      <c r="W871" s="93"/>
      <c r="X871" s="93"/>
      <c r="Y871" s="93"/>
      <c r="Z871" s="93"/>
      <c r="AA871" s="93"/>
    </row>
    <row r="872">
      <c r="A872" s="93"/>
      <c r="B872" s="93"/>
      <c r="C872" s="93"/>
      <c r="D872" s="93"/>
      <c r="E872" s="93"/>
      <c r="F872" s="93"/>
      <c r="G872" s="93"/>
      <c r="H872" s="93"/>
      <c r="I872" s="93"/>
      <c r="J872" s="93"/>
      <c r="K872" s="93"/>
      <c r="L872" s="93"/>
      <c r="M872" s="93"/>
      <c r="N872" s="93"/>
      <c r="O872" s="93"/>
      <c r="P872" s="93"/>
      <c r="Q872" s="93"/>
      <c r="R872" s="93"/>
      <c r="S872" s="93"/>
      <c r="T872" s="93"/>
      <c r="U872" s="93"/>
      <c r="V872" s="93"/>
      <c r="W872" s="93"/>
      <c r="X872" s="93"/>
      <c r="Y872" s="93"/>
      <c r="Z872" s="93"/>
      <c r="AA872" s="93"/>
    </row>
    <row r="873">
      <c r="A873" s="93"/>
      <c r="B873" s="93"/>
      <c r="C873" s="93"/>
      <c r="D873" s="93"/>
      <c r="E873" s="93"/>
      <c r="F873" s="93"/>
      <c r="G873" s="93"/>
      <c r="H873" s="93"/>
      <c r="I873" s="93"/>
      <c r="J873" s="93"/>
      <c r="K873" s="93"/>
      <c r="L873" s="93"/>
      <c r="M873" s="93"/>
      <c r="N873" s="93"/>
      <c r="O873" s="93"/>
      <c r="P873" s="93"/>
      <c r="Q873" s="93"/>
      <c r="R873" s="93"/>
      <c r="S873" s="93"/>
      <c r="T873" s="93"/>
      <c r="U873" s="93"/>
      <c r="V873" s="93"/>
      <c r="W873" s="93"/>
      <c r="X873" s="93"/>
      <c r="Y873" s="93"/>
      <c r="Z873" s="93"/>
      <c r="AA873" s="93"/>
    </row>
    <row r="874">
      <c r="A874" s="93"/>
      <c r="B874" s="93"/>
      <c r="C874" s="93"/>
      <c r="D874" s="93"/>
      <c r="E874" s="93"/>
      <c r="F874" s="93"/>
      <c r="G874" s="93"/>
      <c r="H874" s="93"/>
      <c r="I874" s="93"/>
      <c r="J874" s="93"/>
      <c r="K874" s="93"/>
      <c r="L874" s="93"/>
      <c r="M874" s="93"/>
      <c r="N874" s="93"/>
      <c r="O874" s="93"/>
      <c r="P874" s="93"/>
      <c r="Q874" s="93"/>
      <c r="R874" s="93"/>
      <c r="S874" s="93"/>
      <c r="T874" s="93"/>
      <c r="U874" s="93"/>
      <c r="V874" s="93"/>
      <c r="W874" s="93"/>
      <c r="X874" s="93"/>
      <c r="Y874" s="93"/>
      <c r="Z874" s="93"/>
      <c r="AA874" s="93"/>
    </row>
    <row r="875">
      <c r="A875" s="93"/>
      <c r="B875" s="93"/>
      <c r="C875" s="93"/>
      <c r="D875" s="93"/>
      <c r="E875" s="93"/>
      <c r="F875" s="93"/>
      <c r="G875" s="93"/>
      <c r="H875" s="93"/>
      <c r="I875" s="93"/>
      <c r="J875" s="93"/>
      <c r="K875" s="93"/>
      <c r="L875" s="93"/>
      <c r="M875" s="93"/>
      <c r="N875" s="93"/>
      <c r="O875" s="93"/>
      <c r="P875" s="93"/>
      <c r="Q875" s="93"/>
      <c r="R875" s="93"/>
      <c r="S875" s="93"/>
      <c r="T875" s="93"/>
      <c r="U875" s="93"/>
      <c r="V875" s="93"/>
      <c r="W875" s="93"/>
      <c r="X875" s="93"/>
      <c r="Y875" s="93"/>
      <c r="Z875" s="93"/>
      <c r="AA875" s="93"/>
    </row>
    <row r="876">
      <c r="A876" s="93"/>
      <c r="B876" s="93"/>
      <c r="C876" s="93"/>
      <c r="D876" s="93"/>
      <c r="E876" s="93"/>
      <c r="F876" s="93"/>
      <c r="G876" s="93"/>
      <c r="H876" s="93"/>
      <c r="I876" s="93"/>
      <c r="J876" s="93"/>
      <c r="K876" s="93"/>
      <c r="L876" s="93"/>
      <c r="M876" s="93"/>
      <c r="N876" s="93"/>
      <c r="O876" s="93"/>
      <c r="P876" s="93"/>
      <c r="Q876" s="93"/>
      <c r="R876" s="93"/>
      <c r="S876" s="93"/>
      <c r="T876" s="93"/>
      <c r="U876" s="93"/>
      <c r="V876" s="93"/>
      <c r="W876" s="93"/>
      <c r="X876" s="93"/>
      <c r="Y876" s="93"/>
      <c r="Z876" s="93"/>
      <c r="AA876" s="93"/>
    </row>
    <row r="877">
      <c r="A877" s="93"/>
      <c r="B877" s="93"/>
      <c r="C877" s="93"/>
      <c r="D877" s="93"/>
      <c r="E877" s="93"/>
      <c r="F877" s="93"/>
      <c r="G877" s="93"/>
      <c r="H877" s="93"/>
      <c r="I877" s="93"/>
      <c r="J877" s="93"/>
      <c r="K877" s="93"/>
      <c r="L877" s="93"/>
      <c r="M877" s="93"/>
      <c r="N877" s="93"/>
      <c r="O877" s="93"/>
      <c r="P877" s="93"/>
      <c r="Q877" s="93"/>
      <c r="R877" s="93"/>
      <c r="S877" s="93"/>
      <c r="T877" s="93"/>
      <c r="U877" s="93"/>
      <c r="V877" s="93"/>
      <c r="W877" s="93"/>
      <c r="X877" s="93"/>
      <c r="Y877" s="93"/>
      <c r="Z877" s="93"/>
      <c r="AA877" s="93"/>
    </row>
    <row r="878">
      <c r="A878" s="93"/>
      <c r="B878" s="93"/>
      <c r="C878" s="93"/>
      <c r="D878" s="93"/>
      <c r="E878" s="93"/>
      <c r="F878" s="93"/>
      <c r="G878" s="93"/>
      <c r="H878" s="93"/>
      <c r="I878" s="93"/>
      <c r="J878" s="93"/>
      <c r="K878" s="93"/>
      <c r="L878" s="93"/>
      <c r="M878" s="93"/>
      <c r="N878" s="93"/>
      <c r="O878" s="93"/>
      <c r="P878" s="93"/>
      <c r="Q878" s="93"/>
      <c r="R878" s="93"/>
      <c r="S878" s="93"/>
      <c r="T878" s="93"/>
      <c r="U878" s="93"/>
      <c r="V878" s="93"/>
      <c r="W878" s="93"/>
      <c r="X878" s="93"/>
      <c r="Y878" s="93"/>
      <c r="Z878" s="93"/>
      <c r="AA878" s="93"/>
    </row>
    <row r="879">
      <c r="A879" s="93"/>
      <c r="B879" s="93"/>
      <c r="C879" s="93"/>
      <c r="D879" s="93"/>
      <c r="E879" s="93"/>
      <c r="F879" s="93"/>
      <c r="G879" s="93"/>
      <c r="H879" s="93"/>
      <c r="I879" s="93"/>
      <c r="J879" s="93"/>
      <c r="K879" s="93"/>
      <c r="L879" s="93"/>
      <c r="M879" s="93"/>
      <c r="N879" s="93"/>
      <c r="O879" s="93"/>
      <c r="P879" s="93"/>
      <c r="Q879" s="93"/>
      <c r="R879" s="93"/>
      <c r="S879" s="93"/>
      <c r="T879" s="93"/>
      <c r="U879" s="93"/>
      <c r="V879" s="93"/>
      <c r="W879" s="93"/>
      <c r="X879" s="93"/>
      <c r="Y879" s="93"/>
      <c r="Z879" s="93"/>
      <c r="AA879" s="93"/>
    </row>
    <row r="880">
      <c r="A880" s="93"/>
      <c r="B880" s="93"/>
      <c r="C880" s="93"/>
      <c r="D880" s="93"/>
      <c r="E880" s="93"/>
      <c r="F880" s="93"/>
      <c r="G880" s="93"/>
      <c r="H880" s="93"/>
      <c r="I880" s="93"/>
      <c r="J880" s="93"/>
      <c r="K880" s="93"/>
      <c r="L880" s="93"/>
      <c r="M880" s="93"/>
      <c r="N880" s="93"/>
      <c r="O880" s="93"/>
      <c r="P880" s="93"/>
      <c r="Q880" s="93"/>
      <c r="R880" s="93"/>
      <c r="S880" s="93"/>
      <c r="T880" s="93"/>
      <c r="U880" s="93"/>
      <c r="V880" s="93"/>
      <c r="W880" s="93"/>
      <c r="X880" s="93"/>
      <c r="Y880" s="93"/>
      <c r="Z880" s="93"/>
      <c r="AA880" s="93"/>
    </row>
    <row r="881">
      <c r="A881" s="93"/>
      <c r="B881" s="93"/>
      <c r="C881" s="93"/>
      <c r="D881" s="93"/>
      <c r="E881" s="93"/>
      <c r="F881" s="93"/>
      <c r="G881" s="93"/>
      <c r="H881" s="93"/>
      <c r="I881" s="93"/>
      <c r="J881" s="93"/>
      <c r="K881" s="93"/>
      <c r="L881" s="93"/>
      <c r="M881" s="93"/>
      <c r="N881" s="93"/>
      <c r="O881" s="93"/>
      <c r="P881" s="93"/>
      <c r="Q881" s="93"/>
      <c r="R881" s="93"/>
      <c r="S881" s="93"/>
      <c r="T881" s="93"/>
      <c r="U881" s="93"/>
      <c r="V881" s="93"/>
      <c r="W881" s="93"/>
      <c r="X881" s="93"/>
      <c r="Y881" s="93"/>
      <c r="Z881" s="93"/>
      <c r="AA881" s="93"/>
    </row>
    <row r="882">
      <c r="A882" s="93"/>
      <c r="B882" s="93"/>
      <c r="C882" s="93"/>
      <c r="D882" s="93"/>
      <c r="E882" s="93"/>
      <c r="F882" s="93"/>
      <c r="G882" s="93"/>
      <c r="H882" s="93"/>
      <c r="I882" s="93"/>
      <c r="J882" s="93"/>
      <c r="K882" s="93"/>
      <c r="L882" s="93"/>
      <c r="M882" s="93"/>
      <c r="N882" s="93"/>
      <c r="O882" s="93"/>
      <c r="P882" s="93"/>
      <c r="Q882" s="93"/>
      <c r="R882" s="93"/>
      <c r="S882" s="93"/>
      <c r="T882" s="93"/>
      <c r="U882" s="93"/>
      <c r="V882" s="93"/>
      <c r="W882" s="93"/>
      <c r="X882" s="93"/>
      <c r="Y882" s="93"/>
      <c r="Z882" s="93"/>
      <c r="AA882" s="93"/>
    </row>
    <row r="883">
      <c r="A883" s="93"/>
      <c r="B883" s="93"/>
      <c r="C883" s="93"/>
      <c r="D883" s="93"/>
      <c r="E883" s="93"/>
      <c r="F883" s="93"/>
      <c r="G883" s="93"/>
      <c r="H883" s="93"/>
      <c r="I883" s="93"/>
      <c r="J883" s="93"/>
      <c r="K883" s="93"/>
      <c r="L883" s="93"/>
      <c r="M883" s="93"/>
      <c r="N883" s="93"/>
      <c r="O883" s="93"/>
      <c r="P883" s="93"/>
      <c r="Q883" s="93"/>
      <c r="R883" s="93"/>
      <c r="S883" s="93"/>
      <c r="T883" s="93"/>
      <c r="U883" s="93"/>
      <c r="V883" s="93"/>
      <c r="W883" s="93"/>
      <c r="X883" s="93"/>
      <c r="Y883" s="93"/>
      <c r="Z883" s="93"/>
      <c r="AA883" s="93"/>
    </row>
    <row r="884">
      <c r="A884" s="93"/>
      <c r="B884" s="93"/>
      <c r="C884" s="93"/>
      <c r="D884" s="93"/>
      <c r="E884" s="93"/>
      <c r="F884" s="93"/>
      <c r="G884" s="93"/>
      <c r="H884" s="93"/>
      <c r="I884" s="93"/>
      <c r="J884" s="93"/>
      <c r="K884" s="93"/>
      <c r="L884" s="93"/>
      <c r="M884" s="93"/>
      <c r="N884" s="93"/>
      <c r="O884" s="93"/>
      <c r="P884" s="93"/>
      <c r="Q884" s="93"/>
      <c r="R884" s="93"/>
      <c r="S884" s="93"/>
      <c r="T884" s="93"/>
      <c r="U884" s="93"/>
      <c r="V884" s="93"/>
      <c r="W884" s="93"/>
      <c r="X884" s="93"/>
      <c r="Y884" s="93"/>
      <c r="Z884" s="93"/>
      <c r="AA884" s="93"/>
    </row>
    <row r="885">
      <c r="A885" s="93"/>
      <c r="B885" s="93"/>
      <c r="C885" s="93"/>
      <c r="D885" s="93"/>
      <c r="E885" s="93"/>
      <c r="F885" s="93"/>
      <c r="G885" s="93"/>
      <c r="H885" s="93"/>
      <c r="I885" s="93"/>
      <c r="J885" s="93"/>
      <c r="K885" s="93"/>
      <c r="L885" s="93"/>
      <c r="M885" s="93"/>
      <c r="N885" s="93"/>
      <c r="O885" s="93"/>
      <c r="P885" s="93"/>
      <c r="Q885" s="93"/>
      <c r="R885" s="93"/>
      <c r="S885" s="93"/>
      <c r="T885" s="93"/>
      <c r="U885" s="93"/>
      <c r="V885" s="93"/>
      <c r="W885" s="93"/>
      <c r="X885" s="93"/>
      <c r="Y885" s="93"/>
      <c r="Z885" s="93"/>
      <c r="AA885" s="93"/>
    </row>
    <row r="886">
      <c r="A886" s="93"/>
      <c r="B886" s="93"/>
      <c r="C886" s="93"/>
      <c r="D886" s="93"/>
      <c r="E886" s="93"/>
      <c r="F886" s="93"/>
      <c r="G886" s="93"/>
      <c r="H886" s="93"/>
      <c r="I886" s="93"/>
      <c r="J886" s="93"/>
      <c r="K886" s="93"/>
      <c r="L886" s="93"/>
      <c r="M886" s="93"/>
      <c r="N886" s="93"/>
      <c r="O886" s="93"/>
      <c r="P886" s="93"/>
      <c r="Q886" s="93"/>
      <c r="R886" s="93"/>
      <c r="S886" s="93"/>
      <c r="T886" s="93"/>
      <c r="U886" s="93"/>
      <c r="V886" s="93"/>
      <c r="W886" s="93"/>
      <c r="X886" s="93"/>
      <c r="Y886" s="93"/>
      <c r="Z886" s="93"/>
      <c r="AA886" s="93"/>
    </row>
    <row r="887">
      <c r="A887" s="93"/>
      <c r="B887" s="93"/>
      <c r="C887" s="93"/>
      <c r="D887" s="93"/>
      <c r="E887" s="93"/>
      <c r="F887" s="93"/>
      <c r="G887" s="93"/>
      <c r="H887" s="93"/>
      <c r="I887" s="93"/>
      <c r="J887" s="93"/>
      <c r="K887" s="93"/>
      <c r="L887" s="93"/>
      <c r="M887" s="93"/>
      <c r="N887" s="93"/>
      <c r="O887" s="93"/>
      <c r="P887" s="93"/>
      <c r="Q887" s="93"/>
      <c r="R887" s="93"/>
      <c r="S887" s="93"/>
      <c r="T887" s="93"/>
      <c r="U887" s="93"/>
      <c r="V887" s="93"/>
      <c r="W887" s="93"/>
      <c r="X887" s="93"/>
      <c r="Y887" s="93"/>
      <c r="Z887" s="93"/>
      <c r="AA887" s="93"/>
    </row>
    <row r="888">
      <c r="A888" s="93"/>
      <c r="B888" s="93"/>
      <c r="C888" s="93"/>
      <c r="D888" s="93"/>
      <c r="E888" s="93"/>
      <c r="F888" s="93"/>
      <c r="G888" s="93"/>
      <c r="H888" s="93"/>
      <c r="I888" s="93"/>
      <c r="J888" s="93"/>
      <c r="K888" s="93"/>
      <c r="L888" s="93"/>
      <c r="M888" s="93"/>
      <c r="N888" s="93"/>
      <c r="O888" s="93"/>
      <c r="P888" s="93"/>
      <c r="Q888" s="93"/>
      <c r="R888" s="93"/>
      <c r="S888" s="93"/>
      <c r="T888" s="93"/>
      <c r="U888" s="93"/>
      <c r="V888" s="93"/>
      <c r="W888" s="93"/>
      <c r="X888" s="93"/>
      <c r="Y888" s="93"/>
      <c r="Z888" s="93"/>
      <c r="AA888" s="93"/>
    </row>
    <row r="889">
      <c r="A889" s="93"/>
      <c r="B889" s="93"/>
      <c r="C889" s="93"/>
      <c r="D889" s="93"/>
      <c r="E889" s="93"/>
      <c r="F889" s="93"/>
      <c r="G889" s="93"/>
      <c r="H889" s="93"/>
      <c r="I889" s="93"/>
      <c r="J889" s="93"/>
      <c r="K889" s="93"/>
      <c r="L889" s="93"/>
      <c r="M889" s="93"/>
      <c r="N889" s="93"/>
      <c r="O889" s="93"/>
      <c r="P889" s="93"/>
      <c r="Q889" s="93"/>
      <c r="R889" s="93"/>
      <c r="S889" s="93"/>
      <c r="T889" s="93"/>
      <c r="U889" s="93"/>
      <c r="V889" s="93"/>
      <c r="W889" s="93"/>
      <c r="X889" s="93"/>
      <c r="Y889" s="93"/>
      <c r="Z889" s="93"/>
      <c r="AA889" s="93"/>
    </row>
    <row r="890">
      <c r="A890" s="93"/>
      <c r="B890" s="93"/>
      <c r="C890" s="93"/>
      <c r="D890" s="93"/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3"/>
      <c r="AA890" s="93"/>
    </row>
    <row r="891">
      <c r="A891" s="93"/>
      <c r="B891" s="93"/>
      <c r="C891" s="93"/>
      <c r="D891" s="93"/>
      <c r="E891" s="93"/>
      <c r="F891" s="93"/>
      <c r="G891" s="93"/>
      <c r="H891" s="93"/>
      <c r="I891" s="93"/>
      <c r="J891" s="93"/>
      <c r="K891" s="93"/>
      <c r="L891" s="93"/>
      <c r="M891" s="93"/>
      <c r="N891" s="93"/>
      <c r="O891" s="93"/>
      <c r="P891" s="93"/>
      <c r="Q891" s="93"/>
      <c r="R891" s="93"/>
      <c r="S891" s="93"/>
      <c r="T891" s="93"/>
      <c r="U891" s="93"/>
      <c r="V891" s="93"/>
      <c r="W891" s="93"/>
      <c r="X891" s="93"/>
      <c r="Y891" s="93"/>
      <c r="Z891" s="93"/>
      <c r="AA891" s="93"/>
    </row>
    <row r="892">
      <c r="A892" s="93"/>
      <c r="B892" s="93"/>
      <c r="C892" s="93"/>
      <c r="D892" s="93"/>
      <c r="E892" s="93"/>
      <c r="F892" s="93"/>
      <c r="G892" s="93"/>
      <c r="H892" s="93"/>
      <c r="I892" s="93"/>
      <c r="J892" s="93"/>
      <c r="K892" s="93"/>
      <c r="L892" s="93"/>
      <c r="M892" s="93"/>
      <c r="N892" s="93"/>
      <c r="O892" s="93"/>
      <c r="P892" s="93"/>
      <c r="Q892" s="93"/>
      <c r="R892" s="93"/>
      <c r="S892" s="93"/>
      <c r="T892" s="93"/>
      <c r="U892" s="93"/>
      <c r="V892" s="93"/>
      <c r="W892" s="93"/>
      <c r="X892" s="93"/>
      <c r="Y892" s="93"/>
      <c r="Z892" s="93"/>
      <c r="AA892" s="93"/>
    </row>
    <row r="893">
      <c r="A893" s="93"/>
      <c r="B893" s="93"/>
      <c r="C893" s="93"/>
      <c r="D893" s="93"/>
      <c r="E893" s="93"/>
      <c r="F893" s="93"/>
      <c r="G893" s="93"/>
      <c r="H893" s="93"/>
      <c r="I893" s="93"/>
      <c r="J893" s="93"/>
      <c r="K893" s="93"/>
      <c r="L893" s="93"/>
      <c r="M893" s="93"/>
      <c r="N893" s="93"/>
      <c r="O893" s="93"/>
      <c r="P893" s="93"/>
      <c r="Q893" s="93"/>
      <c r="R893" s="93"/>
      <c r="S893" s="93"/>
      <c r="T893" s="93"/>
      <c r="U893" s="93"/>
      <c r="V893" s="93"/>
      <c r="W893" s="93"/>
      <c r="X893" s="93"/>
      <c r="Y893" s="93"/>
      <c r="Z893" s="93"/>
      <c r="AA893" s="93"/>
    </row>
    <row r="894">
      <c r="A894" s="93"/>
      <c r="B894" s="93"/>
      <c r="C894" s="93"/>
      <c r="D894" s="93"/>
      <c r="E894" s="93"/>
      <c r="F894" s="93"/>
      <c r="G894" s="93"/>
      <c r="H894" s="93"/>
      <c r="I894" s="93"/>
      <c r="J894" s="93"/>
      <c r="K894" s="93"/>
      <c r="L894" s="93"/>
      <c r="M894" s="93"/>
      <c r="N894" s="93"/>
      <c r="O894" s="93"/>
      <c r="P894" s="93"/>
      <c r="Q894" s="93"/>
      <c r="R894" s="93"/>
      <c r="S894" s="93"/>
      <c r="T894" s="93"/>
      <c r="U894" s="93"/>
      <c r="V894" s="93"/>
      <c r="W894" s="93"/>
      <c r="X894" s="93"/>
      <c r="Y894" s="93"/>
      <c r="Z894" s="93"/>
      <c r="AA894" s="93"/>
    </row>
    <row r="895">
      <c r="A895" s="93"/>
      <c r="B895" s="93"/>
      <c r="C895" s="93"/>
      <c r="D895" s="93"/>
      <c r="E895" s="93"/>
      <c r="F895" s="93"/>
      <c r="G895" s="93"/>
      <c r="H895" s="93"/>
      <c r="I895" s="93"/>
      <c r="J895" s="93"/>
      <c r="K895" s="93"/>
      <c r="L895" s="93"/>
      <c r="M895" s="93"/>
      <c r="N895" s="93"/>
      <c r="O895" s="93"/>
      <c r="P895" s="93"/>
      <c r="Q895" s="93"/>
      <c r="R895" s="93"/>
      <c r="S895" s="93"/>
      <c r="T895" s="93"/>
      <c r="U895" s="93"/>
      <c r="V895" s="93"/>
      <c r="W895" s="93"/>
      <c r="X895" s="93"/>
      <c r="Y895" s="93"/>
      <c r="Z895" s="93"/>
      <c r="AA895" s="93"/>
    </row>
    <row r="896">
      <c r="A896" s="93"/>
      <c r="B896" s="93"/>
      <c r="C896" s="93"/>
      <c r="D896" s="93"/>
      <c r="E896" s="93"/>
      <c r="F896" s="93"/>
      <c r="G896" s="93"/>
      <c r="H896" s="93"/>
      <c r="I896" s="93"/>
      <c r="J896" s="93"/>
      <c r="K896" s="93"/>
      <c r="L896" s="93"/>
      <c r="M896" s="93"/>
      <c r="N896" s="93"/>
      <c r="O896" s="93"/>
      <c r="P896" s="93"/>
      <c r="Q896" s="93"/>
      <c r="R896" s="93"/>
      <c r="S896" s="93"/>
      <c r="T896" s="93"/>
      <c r="U896" s="93"/>
      <c r="V896" s="93"/>
      <c r="W896" s="93"/>
      <c r="X896" s="93"/>
      <c r="Y896" s="93"/>
      <c r="Z896" s="93"/>
      <c r="AA896" s="93"/>
    </row>
    <row r="897">
      <c r="A897" s="93"/>
      <c r="B897" s="93"/>
      <c r="C897" s="93"/>
      <c r="D897" s="93"/>
      <c r="E897" s="93"/>
      <c r="F897" s="93"/>
      <c r="G897" s="93"/>
      <c r="H897" s="93"/>
      <c r="I897" s="93"/>
      <c r="J897" s="93"/>
      <c r="K897" s="93"/>
      <c r="L897" s="93"/>
      <c r="M897" s="93"/>
      <c r="N897" s="93"/>
      <c r="O897" s="93"/>
      <c r="P897" s="93"/>
      <c r="Q897" s="93"/>
      <c r="R897" s="93"/>
      <c r="S897" s="93"/>
      <c r="T897" s="93"/>
      <c r="U897" s="93"/>
      <c r="V897" s="93"/>
      <c r="W897" s="93"/>
      <c r="X897" s="93"/>
      <c r="Y897" s="93"/>
      <c r="Z897" s="93"/>
      <c r="AA897" s="93"/>
    </row>
    <row r="898">
      <c r="A898" s="93"/>
      <c r="B898" s="93"/>
      <c r="C898" s="93"/>
      <c r="D898" s="93"/>
      <c r="E898" s="93"/>
      <c r="F898" s="93"/>
      <c r="G898" s="93"/>
      <c r="H898" s="93"/>
      <c r="I898" s="93"/>
      <c r="J898" s="93"/>
      <c r="K898" s="93"/>
      <c r="L898" s="93"/>
      <c r="M898" s="93"/>
      <c r="N898" s="93"/>
      <c r="O898" s="93"/>
      <c r="P898" s="93"/>
      <c r="Q898" s="93"/>
      <c r="R898" s="93"/>
      <c r="S898" s="93"/>
      <c r="T898" s="93"/>
      <c r="U898" s="93"/>
      <c r="V898" s="93"/>
      <c r="W898" s="93"/>
      <c r="X898" s="93"/>
      <c r="Y898" s="93"/>
      <c r="Z898" s="93"/>
      <c r="AA898" s="93"/>
    </row>
    <row r="899">
      <c r="A899" s="93"/>
      <c r="B899" s="93"/>
      <c r="C899" s="93"/>
      <c r="D899" s="93"/>
      <c r="E899" s="93"/>
      <c r="F899" s="93"/>
      <c r="G899" s="93"/>
      <c r="H899" s="93"/>
      <c r="I899" s="93"/>
      <c r="J899" s="93"/>
      <c r="K899" s="93"/>
      <c r="L899" s="93"/>
      <c r="M899" s="93"/>
      <c r="N899" s="93"/>
      <c r="O899" s="93"/>
      <c r="P899" s="93"/>
      <c r="Q899" s="93"/>
      <c r="R899" s="93"/>
      <c r="S899" s="93"/>
      <c r="T899" s="93"/>
      <c r="U899" s="93"/>
      <c r="V899" s="93"/>
      <c r="W899" s="93"/>
      <c r="X899" s="93"/>
      <c r="Y899" s="93"/>
      <c r="Z899" s="93"/>
      <c r="AA899" s="93"/>
    </row>
    <row r="900">
      <c r="A900" s="93"/>
      <c r="B900" s="93"/>
      <c r="C900" s="93"/>
      <c r="D900" s="93"/>
      <c r="E900" s="93"/>
      <c r="F900" s="93"/>
      <c r="G900" s="93"/>
      <c r="H900" s="93"/>
      <c r="I900" s="93"/>
      <c r="J900" s="93"/>
      <c r="K900" s="93"/>
      <c r="L900" s="93"/>
      <c r="M900" s="93"/>
      <c r="N900" s="93"/>
      <c r="O900" s="93"/>
      <c r="P900" s="93"/>
      <c r="Q900" s="93"/>
      <c r="R900" s="93"/>
      <c r="S900" s="93"/>
      <c r="T900" s="93"/>
      <c r="U900" s="93"/>
      <c r="V900" s="93"/>
      <c r="W900" s="93"/>
      <c r="X900" s="93"/>
      <c r="Y900" s="93"/>
      <c r="Z900" s="93"/>
      <c r="AA900" s="93"/>
    </row>
    <row r="901">
      <c r="A901" s="93"/>
      <c r="B901" s="93"/>
      <c r="C901" s="93"/>
      <c r="D901" s="93"/>
      <c r="E901" s="93"/>
      <c r="F901" s="93"/>
      <c r="G901" s="93"/>
      <c r="H901" s="93"/>
      <c r="I901" s="93"/>
      <c r="J901" s="93"/>
      <c r="K901" s="93"/>
      <c r="L901" s="93"/>
      <c r="M901" s="93"/>
      <c r="N901" s="93"/>
      <c r="O901" s="93"/>
      <c r="P901" s="93"/>
      <c r="Q901" s="93"/>
      <c r="R901" s="93"/>
      <c r="S901" s="93"/>
      <c r="T901" s="93"/>
      <c r="U901" s="93"/>
      <c r="V901" s="93"/>
      <c r="W901" s="93"/>
      <c r="X901" s="93"/>
      <c r="Y901" s="93"/>
      <c r="Z901" s="93"/>
      <c r="AA901" s="93"/>
    </row>
    <row r="902">
      <c r="A902" s="93"/>
      <c r="B902" s="93"/>
      <c r="C902" s="93"/>
      <c r="D902" s="93"/>
      <c r="E902" s="93"/>
      <c r="F902" s="93"/>
      <c r="G902" s="93"/>
      <c r="H902" s="93"/>
      <c r="I902" s="93"/>
      <c r="J902" s="93"/>
      <c r="K902" s="93"/>
      <c r="L902" s="93"/>
      <c r="M902" s="93"/>
      <c r="N902" s="93"/>
      <c r="O902" s="93"/>
      <c r="P902" s="93"/>
      <c r="Q902" s="93"/>
      <c r="R902" s="93"/>
      <c r="S902" s="93"/>
      <c r="T902" s="93"/>
      <c r="U902" s="93"/>
      <c r="V902" s="93"/>
      <c r="W902" s="93"/>
      <c r="X902" s="93"/>
      <c r="Y902" s="93"/>
      <c r="Z902" s="93"/>
      <c r="AA902" s="93"/>
    </row>
    <row r="903">
      <c r="A903" s="93"/>
      <c r="B903" s="93"/>
      <c r="C903" s="93"/>
      <c r="D903" s="93"/>
      <c r="E903" s="93"/>
      <c r="F903" s="93"/>
      <c r="G903" s="93"/>
      <c r="H903" s="93"/>
      <c r="I903" s="93"/>
      <c r="J903" s="93"/>
      <c r="K903" s="93"/>
      <c r="L903" s="93"/>
      <c r="M903" s="93"/>
      <c r="N903" s="93"/>
      <c r="O903" s="93"/>
      <c r="P903" s="93"/>
      <c r="Q903" s="93"/>
      <c r="R903" s="93"/>
      <c r="S903" s="93"/>
      <c r="T903" s="93"/>
      <c r="U903" s="93"/>
      <c r="V903" s="93"/>
      <c r="W903" s="93"/>
      <c r="X903" s="93"/>
      <c r="Y903" s="93"/>
      <c r="Z903" s="93"/>
      <c r="AA903" s="93"/>
    </row>
    <row r="904">
      <c r="A904" s="93"/>
      <c r="B904" s="93"/>
      <c r="C904" s="93"/>
      <c r="D904" s="93"/>
      <c r="E904" s="93"/>
      <c r="F904" s="93"/>
      <c r="G904" s="93"/>
      <c r="H904" s="93"/>
      <c r="I904" s="93"/>
      <c r="J904" s="93"/>
      <c r="K904" s="93"/>
      <c r="L904" s="93"/>
      <c r="M904" s="93"/>
      <c r="N904" s="93"/>
      <c r="O904" s="93"/>
      <c r="P904" s="93"/>
      <c r="Q904" s="93"/>
      <c r="R904" s="93"/>
      <c r="S904" s="93"/>
      <c r="T904" s="93"/>
      <c r="U904" s="93"/>
      <c r="V904" s="93"/>
      <c r="W904" s="93"/>
      <c r="X904" s="93"/>
      <c r="Y904" s="93"/>
      <c r="Z904" s="93"/>
      <c r="AA904" s="93"/>
    </row>
    <row r="905">
      <c r="A905" s="93"/>
      <c r="B905" s="93"/>
      <c r="C905" s="93"/>
      <c r="D905" s="93"/>
      <c r="E905" s="93"/>
      <c r="F905" s="93"/>
      <c r="G905" s="93"/>
      <c r="H905" s="93"/>
      <c r="I905" s="93"/>
      <c r="J905" s="93"/>
      <c r="K905" s="93"/>
      <c r="L905" s="93"/>
      <c r="M905" s="93"/>
      <c r="N905" s="93"/>
      <c r="O905" s="93"/>
      <c r="P905" s="93"/>
      <c r="Q905" s="93"/>
      <c r="R905" s="93"/>
      <c r="S905" s="93"/>
      <c r="T905" s="93"/>
      <c r="U905" s="93"/>
      <c r="V905" s="93"/>
      <c r="W905" s="93"/>
      <c r="X905" s="93"/>
      <c r="Y905" s="93"/>
      <c r="Z905" s="93"/>
      <c r="AA905" s="93"/>
    </row>
    <row r="906">
      <c r="A906" s="93"/>
      <c r="B906" s="93"/>
      <c r="C906" s="93"/>
      <c r="D906" s="93"/>
      <c r="E906" s="93"/>
      <c r="F906" s="93"/>
      <c r="G906" s="93"/>
      <c r="H906" s="93"/>
      <c r="I906" s="93"/>
      <c r="J906" s="93"/>
      <c r="K906" s="93"/>
      <c r="L906" s="93"/>
      <c r="M906" s="93"/>
      <c r="N906" s="93"/>
      <c r="O906" s="93"/>
      <c r="P906" s="93"/>
      <c r="Q906" s="93"/>
      <c r="R906" s="93"/>
      <c r="S906" s="93"/>
      <c r="T906" s="93"/>
      <c r="U906" s="93"/>
      <c r="V906" s="93"/>
      <c r="W906" s="93"/>
      <c r="X906" s="93"/>
      <c r="Y906" s="93"/>
      <c r="Z906" s="93"/>
      <c r="AA906" s="93"/>
    </row>
    <row r="907">
      <c r="A907" s="93"/>
      <c r="B907" s="93"/>
      <c r="C907" s="93"/>
      <c r="D907" s="93"/>
      <c r="E907" s="93"/>
      <c r="F907" s="93"/>
      <c r="G907" s="93"/>
      <c r="H907" s="93"/>
      <c r="I907" s="93"/>
      <c r="J907" s="93"/>
      <c r="K907" s="93"/>
      <c r="L907" s="93"/>
      <c r="M907" s="93"/>
      <c r="N907" s="93"/>
      <c r="O907" s="93"/>
      <c r="P907" s="93"/>
      <c r="Q907" s="93"/>
      <c r="R907" s="93"/>
      <c r="S907" s="93"/>
      <c r="T907" s="93"/>
      <c r="U907" s="93"/>
      <c r="V907" s="93"/>
      <c r="W907" s="93"/>
      <c r="X907" s="93"/>
      <c r="Y907" s="93"/>
      <c r="Z907" s="93"/>
      <c r="AA907" s="93"/>
    </row>
    <row r="908">
      <c r="A908" s="93"/>
      <c r="B908" s="93"/>
      <c r="C908" s="93"/>
      <c r="D908" s="93"/>
      <c r="E908" s="93"/>
      <c r="F908" s="93"/>
      <c r="G908" s="93"/>
      <c r="H908" s="93"/>
      <c r="I908" s="93"/>
      <c r="J908" s="93"/>
      <c r="K908" s="93"/>
      <c r="L908" s="93"/>
      <c r="M908" s="93"/>
      <c r="N908" s="93"/>
      <c r="O908" s="93"/>
      <c r="P908" s="93"/>
      <c r="Q908" s="93"/>
      <c r="R908" s="93"/>
      <c r="S908" s="93"/>
      <c r="T908" s="93"/>
      <c r="U908" s="93"/>
      <c r="V908" s="93"/>
      <c r="W908" s="93"/>
      <c r="X908" s="93"/>
      <c r="Y908" s="93"/>
      <c r="Z908" s="93"/>
      <c r="AA908" s="93"/>
    </row>
    <row r="909">
      <c r="A909" s="93"/>
      <c r="B909" s="93"/>
      <c r="C909" s="93"/>
      <c r="D909" s="93"/>
      <c r="E909" s="93"/>
      <c r="F909" s="93"/>
      <c r="G909" s="93"/>
      <c r="H909" s="93"/>
      <c r="I909" s="93"/>
      <c r="J909" s="93"/>
      <c r="K909" s="93"/>
      <c r="L909" s="93"/>
      <c r="M909" s="93"/>
      <c r="N909" s="93"/>
      <c r="O909" s="93"/>
      <c r="P909" s="93"/>
      <c r="Q909" s="93"/>
      <c r="R909" s="93"/>
      <c r="S909" s="93"/>
      <c r="T909" s="93"/>
      <c r="U909" s="93"/>
      <c r="V909" s="93"/>
      <c r="W909" s="93"/>
      <c r="X909" s="93"/>
      <c r="Y909" s="93"/>
      <c r="Z909" s="93"/>
      <c r="AA909" s="93"/>
    </row>
    <row r="910">
      <c r="A910" s="93"/>
      <c r="B910" s="93"/>
      <c r="C910" s="93"/>
      <c r="D910" s="93"/>
      <c r="E910" s="93"/>
      <c r="F910" s="93"/>
      <c r="G910" s="93"/>
      <c r="H910" s="93"/>
      <c r="I910" s="93"/>
      <c r="J910" s="93"/>
      <c r="K910" s="93"/>
      <c r="L910" s="93"/>
      <c r="M910" s="93"/>
      <c r="N910" s="93"/>
      <c r="O910" s="93"/>
      <c r="P910" s="93"/>
      <c r="Q910" s="93"/>
      <c r="R910" s="93"/>
      <c r="S910" s="93"/>
      <c r="T910" s="93"/>
      <c r="U910" s="93"/>
      <c r="V910" s="93"/>
      <c r="W910" s="93"/>
      <c r="X910" s="93"/>
      <c r="Y910" s="93"/>
      <c r="Z910" s="93"/>
      <c r="AA910" s="93"/>
    </row>
    <row r="911">
      <c r="A911" s="93"/>
      <c r="B911" s="93"/>
      <c r="C911" s="93"/>
      <c r="D911" s="93"/>
      <c r="E911" s="93"/>
      <c r="F911" s="93"/>
      <c r="G911" s="93"/>
      <c r="H911" s="93"/>
      <c r="I911" s="93"/>
      <c r="J911" s="93"/>
      <c r="K911" s="93"/>
      <c r="L911" s="93"/>
      <c r="M911" s="93"/>
      <c r="N911" s="93"/>
      <c r="O911" s="93"/>
      <c r="P911" s="93"/>
      <c r="Q911" s="93"/>
      <c r="R911" s="93"/>
      <c r="S911" s="93"/>
      <c r="T911" s="93"/>
      <c r="U911" s="93"/>
      <c r="V911" s="93"/>
      <c r="W911" s="93"/>
      <c r="X911" s="93"/>
      <c r="Y911" s="93"/>
      <c r="Z911" s="93"/>
      <c r="AA911" s="93"/>
    </row>
    <row r="912">
      <c r="A912" s="93"/>
      <c r="B912" s="93"/>
      <c r="C912" s="93"/>
      <c r="D912" s="93"/>
      <c r="E912" s="93"/>
      <c r="F912" s="93"/>
      <c r="G912" s="93"/>
      <c r="H912" s="93"/>
      <c r="I912" s="93"/>
      <c r="J912" s="93"/>
      <c r="K912" s="93"/>
      <c r="L912" s="93"/>
      <c r="M912" s="93"/>
      <c r="N912" s="93"/>
      <c r="O912" s="93"/>
      <c r="P912" s="93"/>
      <c r="Q912" s="93"/>
      <c r="R912" s="93"/>
      <c r="S912" s="93"/>
      <c r="T912" s="93"/>
      <c r="U912" s="93"/>
      <c r="V912" s="93"/>
      <c r="W912" s="93"/>
      <c r="X912" s="93"/>
      <c r="Y912" s="93"/>
      <c r="Z912" s="93"/>
      <c r="AA912" s="93"/>
    </row>
    <row r="913">
      <c r="A913" s="93"/>
      <c r="B913" s="93"/>
      <c r="C913" s="93"/>
      <c r="D913" s="93"/>
      <c r="E913" s="93"/>
      <c r="F913" s="93"/>
      <c r="G913" s="93"/>
      <c r="H913" s="93"/>
      <c r="I913" s="93"/>
      <c r="J913" s="93"/>
      <c r="K913" s="93"/>
      <c r="L913" s="93"/>
      <c r="M913" s="93"/>
      <c r="N913" s="93"/>
      <c r="O913" s="93"/>
      <c r="P913" s="93"/>
      <c r="Q913" s="93"/>
      <c r="R913" s="93"/>
      <c r="S913" s="93"/>
      <c r="T913" s="93"/>
      <c r="U913" s="93"/>
      <c r="V913" s="93"/>
      <c r="W913" s="93"/>
      <c r="X913" s="93"/>
      <c r="Y913" s="93"/>
      <c r="Z913" s="93"/>
      <c r="AA913" s="93"/>
    </row>
    <row r="914">
      <c r="A914" s="93"/>
      <c r="B914" s="93"/>
      <c r="C914" s="93"/>
      <c r="D914" s="93"/>
      <c r="E914" s="93"/>
      <c r="F914" s="93"/>
      <c r="G914" s="93"/>
      <c r="H914" s="93"/>
      <c r="I914" s="93"/>
      <c r="J914" s="93"/>
      <c r="K914" s="93"/>
      <c r="L914" s="93"/>
      <c r="M914" s="93"/>
      <c r="N914" s="93"/>
      <c r="O914" s="93"/>
      <c r="P914" s="93"/>
      <c r="Q914" s="93"/>
      <c r="R914" s="93"/>
      <c r="S914" s="93"/>
      <c r="T914" s="93"/>
      <c r="U914" s="93"/>
      <c r="V914" s="93"/>
      <c r="W914" s="93"/>
      <c r="X914" s="93"/>
      <c r="Y914" s="93"/>
      <c r="Z914" s="93"/>
      <c r="AA914" s="93"/>
    </row>
    <row r="915">
      <c r="A915" s="93"/>
      <c r="B915" s="93"/>
      <c r="C915" s="93"/>
      <c r="D915" s="93"/>
      <c r="E915" s="93"/>
      <c r="F915" s="93"/>
      <c r="G915" s="93"/>
      <c r="H915" s="93"/>
      <c r="I915" s="93"/>
      <c r="J915" s="93"/>
      <c r="K915" s="93"/>
      <c r="L915" s="93"/>
      <c r="M915" s="93"/>
      <c r="N915" s="93"/>
      <c r="O915" s="93"/>
      <c r="P915" s="93"/>
      <c r="Q915" s="93"/>
      <c r="R915" s="93"/>
      <c r="S915" s="93"/>
      <c r="T915" s="93"/>
      <c r="U915" s="93"/>
      <c r="V915" s="93"/>
      <c r="W915" s="93"/>
      <c r="X915" s="93"/>
      <c r="Y915" s="93"/>
      <c r="Z915" s="93"/>
      <c r="AA915" s="93"/>
    </row>
    <row r="916">
      <c r="A916" s="93"/>
      <c r="B916" s="93"/>
      <c r="C916" s="93"/>
      <c r="D916" s="93"/>
      <c r="E916" s="93"/>
      <c r="F916" s="93"/>
      <c r="G916" s="93"/>
      <c r="H916" s="93"/>
      <c r="I916" s="93"/>
      <c r="J916" s="93"/>
      <c r="K916" s="93"/>
      <c r="L916" s="93"/>
      <c r="M916" s="93"/>
      <c r="N916" s="93"/>
      <c r="O916" s="93"/>
      <c r="P916" s="93"/>
      <c r="Q916" s="93"/>
      <c r="R916" s="93"/>
      <c r="S916" s="93"/>
      <c r="T916" s="93"/>
      <c r="U916" s="93"/>
      <c r="V916" s="93"/>
      <c r="W916" s="93"/>
      <c r="X916" s="93"/>
      <c r="Y916" s="93"/>
      <c r="Z916" s="93"/>
      <c r="AA916" s="93"/>
    </row>
    <row r="917">
      <c r="A917" s="93"/>
      <c r="B917" s="93"/>
      <c r="C917" s="93"/>
      <c r="D917" s="93"/>
      <c r="E917" s="93"/>
      <c r="F917" s="93"/>
      <c r="G917" s="93"/>
      <c r="H917" s="93"/>
      <c r="I917" s="93"/>
      <c r="J917" s="93"/>
      <c r="K917" s="93"/>
      <c r="L917" s="93"/>
      <c r="M917" s="93"/>
      <c r="N917" s="93"/>
      <c r="O917" s="93"/>
      <c r="P917" s="93"/>
      <c r="Q917" s="93"/>
      <c r="R917" s="93"/>
      <c r="S917" s="93"/>
      <c r="T917" s="93"/>
      <c r="U917" s="93"/>
      <c r="V917" s="93"/>
      <c r="W917" s="93"/>
      <c r="X917" s="93"/>
      <c r="Y917" s="93"/>
      <c r="Z917" s="93"/>
      <c r="AA917" s="93"/>
    </row>
    <row r="918">
      <c r="A918" s="93"/>
      <c r="B918" s="93"/>
      <c r="C918" s="93"/>
      <c r="D918" s="93"/>
      <c r="E918" s="93"/>
      <c r="F918" s="93"/>
      <c r="G918" s="93"/>
      <c r="H918" s="93"/>
      <c r="I918" s="93"/>
      <c r="J918" s="93"/>
      <c r="K918" s="93"/>
      <c r="L918" s="93"/>
      <c r="M918" s="93"/>
      <c r="N918" s="93"/>
      <c r="O918" s="93"/>
      <c r="P918" s="93"/>
      <c r="Q918" s="93"/>
      <c r="R918" s="93"/>
      <c r="S918" s="93"/>
      <c r="T918" s="93"/>
      <c r="U918" s="93"/>
      <c r="V918" s="93"/>
      <c r="W918" s="93"/>
      <c r="X918" s="93"/>
      <c r="Y918" s="93"/>
      <c r="Z918" s="93"/>
      <c r="AA918" s="93"/>
    </row>
    <row r="919">
      <c r="A919" s="93"/>
      <c r="B919" s="93"/>
      <c r="C919" s="93"/>
      <c r="D919" s="93"/>
      <c r="E919" s="93"/>
      <c r="F919" s="93"/>
      <c r="G919" s="93"/>
      <c r="H919" s="93"/>
      <c r="I919" s="93"/>
      <c r="J919" s="93"/>
      <c r="K919" s="93"/>
      <c r="L919" s="93"/>
      <c r="M919" s="93"/>
      <c r="N919" s="93"/>
      <c r="O919" s="93"/>
      <c r="P919" s="93"/>
      <c r="Q919" s="93"/>
      <c r="R919" s="93"/>
      <c r="S919" s="93"/>
      <c r="T919" s="93"/>
      <c r="U919" s="93"/>
      <c r="V919" s="93"/>
      <c r="W919" s="93"/>
      <c r="X919" s="93"/>
      <c r="Y919" s="93"/>
      <c r="Z919" s="93"/>
      <c r="AA919" s="93"/>
    </row>
    <row r="920">
      <c r="A920" s="93"/>
      <c r="B920" s="93"/>
      <c r="C920" s="93"/>
      <c r="D920" s="93"/>
      <c r="E920" s="93"/>
      <c r="F920" s="93"/>
      <c r="G920" s="93"/>
      <c r="H920" s="93"/>
      <c r="I920" s="93"/>
      <c r="J920" s="93"/>
      <c r="K920" s="93"/>
      <c r="L920" s="93"/>
      <c r="M920" s="93"/>
      <c r="N920" s="93"/>
      <c r="O920" s="93"/>
      <c r="P920" s="93"/>
      <c r="Q920" s="93"/>
      <c r="R920" s="93"/>
      <c r="S920" s="93"/>
      <c r="T920" s="93"/>
      <c r="U920" s="93"/>
      <c r="V920" s="93"/>
      <c r="W920" s="93"/>
      <c r="X920" s="93"/>
      <c r="Y920" s="93"/>
      <c r="Z920" s="93"/>
      <c r="AA920" s="93"/>
    </row>
    <row r="921">
      <c r="A921" s="93"/>
      <c r="B921" s="93"/>
      <c r="C921" s="93"/>
      <c r="D921" s="93"/>
      <c r="E921" s="93"/>
      <c r="F921" s="93"/>
      <c r="G921" s="93"/>
      <c r="H921" s="93"/>
      <c r="I921" s="93"/>
      <c r="J921" s="93"/>
      <c r="K921" s="93"/>
      <c r="L921" s="93"/>
      <c r="M921" s="93"/>
      <c r="N921" s="93"/>
      <c r="O921" s="93"/>
      <c r="P921" s="93"/>
      <c r="Q921" s="93"/>
      <c r="R921" s="93"/>
      <c r="S921" s="93"/>
      <c r="T921" s="93"/>
      <c r="U921" s="93"/>
      <c r="V921" s="93"/>
      <c r="W921" s="93"/>
      <c r="X921" s="93"/>
      <c r="Y921" s="93"/>
      <c r="Z921" s="93"/>
      <c r="AA921" s="93"/>
    </row>
    <row r="922">
      <c r="A922" s="93"/>
      <c r="B922" s="93"/>
      <c r="C922" s="93"/>
      <c r="D922" s="93"/>
      <c r="E922" s="93"/>
      <c r="F922" s="93"/>
      <c r="G922" s="93"/>
      <c r="H922" s="93"/>
      <c r="I922" s="93"/>
      <c r="J922" s="93"/>
      <c r="K922" s="93"/>
      <c r="L922" s="93"/>
      <c r="M922" s="93"/>
      <c r="N922" s="93"/>
      <c r="O922" s="93"/>
      <c r="P922" s="93"/>
      <c r="Q922" s="93"/>
      <c r="R922" s="93"/>
      <c r="S922" s="93"/>
      <c r="T922" s="93"/>
      <c r="U922" s="93"/>
      <c r="V922" s="93"/>
      <c r="W922" s="93"/>
      <c r="X922" s="93"/>
      <c r="Y922" s="93"/>
      <c r="Z922" s="93"/>
      <c r="AA922" s="93"/>
    </row>
    <row r="923">
      <c r="A923" s="93"/>
      <c r="B923" s="93"/>
      <c r="C923" s="93"/>
      <c r="D923" s="93"/>
      <c r="E923" s="93"/>
      <c r="F923" s="93"/>
      <c r="G923" s="93"/>
      <c r="H923" s="93"/>
      <c r="I923" s="93"/>
      <c r="J923" s="93"/>
      <c r="K923" s="93"/>
      <c r="L923" s="93"/>
      <c r="M923" s="93"/>
      <c r="N923" s="93"/>
      <c r="O923" s="93"/>
      <c r="P923" s="93"/>
      <c r="Q923" s="93"/>
      <c r="R923" s="93"/>
      <c r="S923" s="93"/>
      <c r="T923" s="93"/>
      <c r="U923" s="93"/>
      <c r="V923" s="93"/>
      <c r="W923" s="93"/>
      <c r="X923" s="93"/>
      <c r="Y923" s="93"/>
      <c r="Z923" s="93"/>
      <c r="AA923" s="93"/>
    </row>
    <row r="924">
      <c r="A924" s="93"/>
      <c r="B924" s="93"/>
      <c r="C924" s="93"/>
      <c r="D924" s="93"/>
      <c r="E924" s="93"/>
      <c r="F924" s="93"/>
      <c r="G924" s="93"/>
      <c r="H924" s="93"/>
      <c r="I924" s="93"/>
      <c r="J924" s="93"/>
      <c r="K924" s="93"/>
      <c r="L924" s="93"/>
      <c r="M924" s="93"/>
      <c r="N924" s="93"/>
      <c r="O924" s="93"/>
      <c r="P924" s="93"/>
      <c r="Q924" s="93"/>
      <c r="R924" s="93"/>
      <c r="S924" s="93"/>
      <c r="T924" s="93"/>
      <c r="U924" s="93"/>
      <c r="V924" s="93"/>
      <c r="W924" s="93"/>
      <c r="X924" s="93"/>
      <c r="Y924" s="93"/>
      <c r="Z924" s="93"/>
      <c r="AA924" s="93"/>
    </row>
    <row r="925">
      <c r="A925" s="93"/>
      <c r="B925" s="93"/>
      <c r="C925" s="93"/>
      <c r="D925" s="93"/>
      <c r="E925" s="93"/>
      <c r="F925" s="93"/>
      <c r="G925" s="93"/>
      <c r="H925" s="93"/>
      <c r="I925" s="93"/>
      <c r="J925" s="93"/>
      <c r="K925" s="93"/>
      <c r="L925" s="93"/>
      <c r="M925" s="93"/>
      <c r="N925" s="93"/>
      <c r="O925" s="93"/>
      <c r="P925" s="93"/>
      <c r="Q925" s="93"/>
      <c r="R925" s="93"/>
      <c r="S925" s="93"/>
      <c r="T925" s="93"/>
      <c r="U925" s="93"/>
      <c r="V925" s="93"/>
      <c r="W925" s="93"/>
      <c r="X925" s="93"/>
      <c r="Y925" s="93"/>
      <c r="Z925" s="93"/>
      <c r="AA925" s="93"/>
    </row>
    <row r="926">
      <c r="A926" s="93"/>
      <c r="B926" s="93"/>
      <c r="C926" s="93"/>
      <c r="D926" s="93"/>
      <c r="E926" s="93"/>
      <c r="F926" s="93"/>
      <c r="G926" s="93"/>
      <c r="H926" s="93"/>
      <c r="I926" s="93"/>
      <c r="J926" s="93"/>
      <c r="K926" s="93"/>
      <c r="L926" s="93"/>
      <c r="M926" s="93"/>
      <c r="N926" s="93"/>
      <c r="O926" s="93"/>
      <c r="P926" s="93"/>
      <c r="Q926" s="93"/>
      <c r="R926" s="93"/>
      <c r="S926" s="93"/>
      <c r="T926" s="93"/>
      <c r="U926" s="93"/>
      <c r="V926" s="93"/>
      <c r="W926" s="93"/>
      <c r="X926" s="93"/>
      <c r="Y926" s="93"/>
      <c r="Z926" s="93"/>
      <c r="AA926" s="93"/>
    </row>
    <row r="927">
      <c r="A927" s="93"/>
      <c r="B927" s="93"/>
      <c r="C927" s="93"/>
      <c r="D927" s="93"/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3"/>
      <c r="AA927" s="93"/>
    </row>
    <row r="928">
      <c r="A928" s="93"/>
      <c r="B928" s="93"/>
      <c r="C928" s="93"/>
      <c r="D928" s="93"/>
      <c r="E928" s="93"/>
      <c r="F928" s="93"/>
      <c r="G928" s="93"/>
      <c r="H928" s="93"/>
      <c r="I928" s="93"/>
      <c r="J928" s="93"/>
      <c r="K928" s="93"/>
      <c r="L928" s="93"/>
      <c r="M928" s="93"/>
      <c r="N928" s="93"/>
      <c r="O928" s="93"/>
      <c r="P928" s="93"/>
      <c r="Q928" s="93"/>
      <c r="R928" s="93"/>
      <c r="S928" s="93"/>
      <c r="T928" s="93"/>
      <c r="U928" s="93"/>
      <c r="V928" s="93"/>
      <c r="W928" s="93"/>
      <c r="X928" s="93"/>
      <c r="Y928" s="93"/>
      <c r="Z928" s="93"/>
      <c r="AA928" s="93"/>
    </row>
    <row r="929">
      <c r="A929" s="93"/>
      <c r="B929" s="93"/>
      <c r="C929" s="93"/>
      <c r="D929" s="93"/>
      <c r="E929" s="93"/>
      <c r="F929" s="93"/>
      <c r="G929" s="93"/>
      <c r="H929" s="93"/>
      <c r="I929" s="93"/>
      <c r="J929" s="93"/>
      <c r="K929" s="93"/>
      <c r="L929" s="93"/>
      <c r="M929" s="93"/>
      <c r="N929" s="93"/>
      <c r="O929" s="93"/>
      <c r="P929" s="93"/>
      <c r="Q929" s="93"/>
      <c r="R929" s="93"/>
      <c r="S929" s="93"/>
      <c r="T929" s="93"/>
      <c r="U929" s="93"/>
      <c r="V929" s="93"/>
      <c r="W929" s="93"/>
      <c r="X929" s="93"/>
      <c r="Y929" s="93"/>
      <c r="Z929" s="93"/>
      <c r="AA929" s="93"/>
    </row>
    <row r="930">
      <c r="A930" s="93"/>
      <c r="B930" s="93"/>
      <c r="C930" s="93"/>
      <c r="D930" s="93"/>
      <c r="E930" s="93"/>
      <c r="F930" s="93"/>
      <c r="G930" s="93"/>
      <c r="H930" s="93"/>
      <c r="I930" s="93"/>
      <c r="J930" s="93"/>
      <c r="K930" s="93"/>
      <c r="L930" s="93"/>
      <c r="M930" s="93"/>
      <c r="N930" s="93"/>
      <c r="O930" s="93"/>
      <c r="P930" s="93"/>
      <c r="Q930" s="93"/>
      <c r="R930" s="93"/>
      <c r="S930" s="93"/>
      <c r="T930" s="93"/>
      <c r="U930" s="93"/>
      <c r="V930" s="93"/>
      <c r="W930" s="93"/>
      <c r="X930" s="93"/>
      <c r="Y930" s="93"/>
      <c r="Z930" s="93"/>
      <c r="AA930" s="93"/>
    </row>
    <row r="931">
      <c r="A931" s="93"/>
      <c r="B931" s="93"/>
      <c r="C931" s="93"/>
      <c r="D931" s="93"/>
      <c r="E931" s="93"/>
      <c r="F931" s="93"/>
      <c r="G931" s="93"/>
      <c r="H931" s="93"/>
      <c r="I931" s="93"/>
      <c r="J931" s="93"/>
      <c r="K931" s="93"/>
      <c r="L931" s="93"/>
      <c r="M931" s="93"/>
      <c r="N931" s="93"/>
      <c r="O931" s="93"/>
      <c r="P931" s="93"/>
      <c r="Q931" s="93"/>
      <c r="R931" s="93"/>
      <c r="S931" s="93"/>
      <c r="T931" s="93"/>
      <c r="U931" s="93"/>
      <c r="V931" s="93"/>
      <c r="W931" s="93"/>
      <c r="X931" s="93"/>
      <c r="Y931" s="93"/>
      <c r="Z931" s="93"/>
      <c r="AA931" s="93"/>
    </row>
    <row r="932">
      <c r="A932" s="93"/>
      <c r="B932" s="93"/>
      <c r="C932" s="93"/>
      <c r="D932" s="93"/>
      <c r="E932" s="93"/>
      <c r="F932" s="93"/>
      <c r="G932" s="93"/>
      <c r="H932" s="93"/>
      <c r="I932" s="93"/>
      <c r="J932" s="93"/>
      <c r="K932" s="93"/>
      <c r="L932" s="93"/>
      <c r="M932" s="93"/>
      <c r="N932" s="93"/>
      <c r="O932" s="93"/>
      <c r="P932" s="93"/>
      <c r="Q932" s="93"/>
      <c r="R932" s="93"/>
      <c r="S932" s="93"/>
      <c r="T932" s="93"/>
      <c r="U932" s="93"/>
      <c r="V932" s="93"/>
      <c r="W932" s="93"/>
      <c r="X932" s="93"/>
      <c r="Y932" s="93"/>
      <c r="Z932" s="93"/>
      <c r="AA932" s="93"/>
    </row>
    <row r="933">
      <c r="A933" s="93"/>
      <c r="B933" s="93"/>
      <c r="C933" s="93"/>
      <c r="D933" s="93"/>
      <c r="E933" s="93"/>
      <c r="F933" s="93"/>
      <c r="G933" s="93"/>
      <c r="H933" s="93"/>
      <c r="I933" s="93"/>
      <c r="J933" s="93"/>
      <c r="K933" s="93"/>
      <c r="L933" s="93"/>
      <c r="M933" s="93"/>
      <c r="N933" s="93"/>
      <c r="O933" s="93"/>
      <c r="P933" s="93"/>
      <c r="Q933" s="93"/>
      <c r="R933" s="93"/>
      <c r="S933" s="93"/>
      <c r="T933" s="93"/>
      <c r="U933" s="93"/>
      <c r="V933" s="93"/>
      <c r="W933" s="93"/>
      <c r="X933" s="93"/>
      <c r="Y933" s="93"/>
      <c r="Z933" s="93"/>
      <c r="AA933" s="93"/>
    </row>
    <row r="934">
      <c r="A934" s="93"/>
      <c r="B934" s="93"/>
      <c r="C934" s="93"/>
      <c r="D934" s="93"/>
      <c r="E934" s="93"/>
      <c r="F934" s="93"/>
      <c r="G934" s="93"/>
      <c r="H934" s="93"/>
      <c r="I934" s="93"/>
      <c r="J934" s="93"/>
      <c r="K934" s="93"/>
      <c r="L934" s="93"/>
      <c r="M934" s="93"/>
      <c r="N934" s="93"/>
      <c r="O934" s="93"/>
      <c r="P934" s="93"/>
      <c r="Q934" s="93"/>
      <c r="R934" s="93"/>
      <c r="S934" s="93"/>
      <c r="T934" s="93"/>
      <c r="U934" s="93"/>
      <c r="V934" s="93"/>
      <c r="W934" s="93"/>
      <c r="X934" s="93"/>
      <c r="Y934" s="93"/>
      <c r="Z934" s="93"/>
      <c r="AA934" s="93"/>
    </row>
    <row r="935">
      <c r="A935" s="93"/>
      <c r="B935" s="93"/>
      <c r="C935" s="93"/>
      <c r="D935" s="93"/>
      <c r="E935" s="93"/>
      <c r="F935" s="93"/>
      <c r="G935" s="93"/>
      <c r="H935" s="93"/>
      <c r="I935" s="93"/>
      <c r="J935" s="93"/>
      <c r="K935" s="93"/>
      <c r="L935" s="93"/>
      <c r="M935" s="93"/>
      <c r="N935" s="93"/>
      <c r="O935" s="93"/>
      <c r="P935" s="93"/>
      <c r="Q935" s="93"/>
      <c r="R935" s="93"/>
      <c r="S935" s="93"/>
      <c r="T935" s="93"/>
      <c r="U935" s="93"/>
      <c r="V935" s="93"/>
      <c r="W935" s="93"/>
      <c r="X935" s="93"/>
      <c r="Y935" s="93"/>
      <c r="Z935" s="93"/>
      <c r="AA935" s="93"/>
    </row>
    <row r="936">
      <c r="A936" s="93"/>
      <c r="B936" s="93"/>
      <c r="C936" s="93"/>
      <c r="D936" s="93"/>
      <c r="E936" s="93"/>
      <c r="F936" s="93"/>
      <c r="G936" s="93"/>
      <c r="H936" s="93"/>
      <c r="I936" s="93"/>
      <c r="J936" s="93"/>
      <c r="K936" s="93"/>
      <c r="L936" s="93"/>
      <c r="M936" s="93"/>
      <c r="N936" s="93"/>
      <c r="O936" s="93"/>
      <c r="P936" s="93"/>
      <c r="Q936" s="93"/>
      <c r="R936" s="93"/>
      <c r="S936" s="93"/>
      <c r="T936" s="93"/>
      <c r="U936" s="93"/>
      <c r="V936" s="93"/>
      <c r="W936" s="93"/>
      <c r="X936" s="93"/>
      <c r="Y936" s="93"/>
      <c r="Z936" s="93"/>
      <c r="AA936" s="93"/>
    </row>
    <row r="937">
      <c r="A937" s="93"/>
      <c r="B937" s="93"/>
      <c r="C937" s="93"/>
      <c r="D937" s="93"/>
      <c r="E937" s="93"/>
      <c r="F937" s="93"/>
      <c r="G937" s="93"/>
      <c r="H937" s="93"/>
      <c r="I937" s="93"/>
      <c r="J937" s="93"/>
      <c r="K937" s="93"/>
      <c r="L937" s="93"/>
      <c r="M937" s="93"/>
      <c r="N937" s="93"/>
      <c r="O937" s="93"/>
      <c r="P937" s="93"/>
      <c r="Q937" s="93"/>
      <c r="R937" s="93"/>
      <c r="S937" s="93"/>
      <c r="T937" s="93"/>
      <c r="U937" s="93"/>
      <c r="V937" s="93"/>
      <c r="W937" s="93"/>
      <c r="X937" s="93"/>
      <c r="Y937" s="93"/>
      <c r="Z937" s="93"/>
      <c r="AA937" s="93"/>
    </row>
    <row r="938">
      <c r="A938" s="93"/>
      <c r="B938" s="93"/>
      <c r="C938" s="93"/>
      <c r="D938" s="93"/>
      <c r="E938" s="93"/>
      <c r="F938" s="93"/>
      <c r="G938" s="93"/>
      <c r="H938" s="93"/>
      <c r="I938" s="93"/>
      <c r="J938" s="93"/>
      <c r="K938" s="93"/>
      <c r="L938" s="93"/>
      <c r="M938" s="93"/>
      <c r="N938" s="93"/>
      <c r="O938" s="93"/>
      <c r="P938" s="93"/>
      <c r="Q938" s="93"/>
      <c r="R938" s="93"/>
      <c r="S938" s="93"/>
      <c r="T938" s="93"/>
      <c r="U938" s="93"/>
      <c r="V938" s="93"/>
      <c r="W938" s="93"/>
      <c r="X938" s="93"/>
      <c r="Y938" s="93"/>
      <c r="Z938" s="93"/>
      <c r="AA938" s="93"/>
    </row>
    <row r="939">
      <c r="A939" s="93"/>
      <c r="B939" s="93"/>
      <c r="C939" s="93"/>
      <c r="D939" s="93"/>
      <c r="E939" s="93"/>
      <c r="F939" s="93"/>
      <c r="G939" s="93"/>
      <c r="H939" s="93"/>
      <c r="I939" s="93"/>
      <c r="J939" s="93"/>
      <c r="K939" s="93"/>
      <c r="L939" s="93"/>
      <c r="M939" s="93"/>
      <c r="N939" s="93"/>
      <c r="O939" s="93"/>
      <c r="P939" s="93"/>
      <c r="Q939" s="93"/>
      <c r="R939" s="93"/>
      <c r="S939" s="93"/>
      <c r="T939" s="93"/>
      <c r="U939" s="93"/>
      <c r="V939" s="93"/>
      <c r="W939" s="93"/>
      <c r="X939" s="93"/>
      <c r="Y939" s="93"/>
      <c r="Z939" s="93"/>
      <c r="AA939" s="93"/>
    </row>
    <row r="940">
      <c r="A940" s="93"/>
      <c r="B940" s="93"/>
      <c r="C940" s="93"/>
      <c r="D940" s="93"/>
      <c r="E940" s="93"/>
      <c r="F940" s="93"/>
      <c r="G940" s="93"/>
      <c r="H940" s="93"/>
      <c r="I940" s="93"/>
      <c r="J940" s="93"/>
      <c r="K940" s="93"/>
      <c r="L940" s="93"/>
      <c r="M940" s="93"/>
      <c r="N940" s="93"/>
      <c r="O940" s="93"/>
      <c r="P940" s="93"/>
      <c r="Q940" s="93"/>
      <c r="R940" s="93"/>
      <c r="S940" s="93"/>
      <c r="T940" s="93"/>
      <c r="U940" s="93"/>
      <c r="V940" s="93"/>
      <c r="W940" s="93"/>
      <c r="X940" s="93"/>
      <c r="Y940" s="93"/>
      <c r="Z940" s="93"/>
      <c r="AA940" s="93"/>
    </row>
    <row r="941">
      <c r="A941" s="93"/>
      <c r="B941" s="93"/>
      <c r="C941" s="93"/>
      <c r="D941" s="93"/>
      <c r="E941" s="93"/>
      <c r="F941" s="93"/>
      <c r="G941" s="93"/>
      <c r="H941" s="93"/>
      <c r="I941" s="93"/>
      <c r="J941" s="93"/>
      <c r="K941" s="93"/>
      <c r="L941" s="93"/>
      <c r="M941" s="93"/>
      <c r="N941" s="93"/>
      <c r="O941" s="93"/>
      <c r="P941" s="93"/>
      <c r="Q941" s="93"/>
      <c r="R941" s="93"/>
      <c r="S941" s="93"/>
      <c r="T941" s="93"/>
      <c r="U941" s="93"/>
      <c r="V941" s="93"/>
      <c r="W941" s="93"/>
      <c r="X941" s="93"/>
      <c r="Y941" s="93"/>
      <c r="Z941" s="93"/>
      <c r="AA941" s="93"/>
    </row>
    <row r="942">
      <c r="A942" s="93"/>
      <c r="B942" s="93"/>
      <c r="C942" s="93"/>
      <c r="D942" s="93"/>
      <c r="E942" s="93"/>
      <c r="F942" s="93"/>
      <c r="G942" s="93"/>
      <c r="H942" s="93"/>
      <c r="I942" s="93"/>
      <c r="J942" s="93"/>
      <c r="K942" s="93"/>
      <c r="L942" s="93"/>
      <c r="M942" s="93"/>
      <c r="N942" s="93"/>
      <c r="O942" s="93"/>
      <c r="P942" s="93"/>
      <c r="Q942" s="93"/>
      <c r="R942" s="93"/>
      <c r="S942" s="93"/>
      <c r="T942" s="93"/>
      <c r="U942" s="93"/>
      <c r="V942" s="93"/>
      <c r="W942" s="93"/>
      <c r="X942" s="93"/>
      <c r="Y942" s="93"/>
      <c r="Z942" s="93"/>
      <c r="AA942" s="93"/>
    </row>
    <row r="943">
      <c r="A943" s="93"/>
      <c r="B943" s="93"/>
      <c r="C943" s="93"/>
      <c r="D943" s="93"/>
      <c r="E943" s="93"/>
      <c r="F943" s="93"/>
      <c r="G943" s="93"/>
      <c r="H943" s="93"/>
      <c r="I943" s="93"/>
      <c r="J943" s="93"/>
      <c r="K943" s="93"/>
      <c r="L943" s="93"/>
      <c r="M943" s="93"/>
      <c r="N943" s="93"/>
      <c r="O943" s="93"/>
      <c r="P943" s="93"/>
      <c r="Q943" s="93"/>
      <c r="R943" s="93"/>
      <c r="S943" s="93"/>
      <c r="T943" s="93"/>
      <c r="U943" s="93"/>
      <c r="V943" s="93"/>
      <c r="W943" s="93"/>
      <c r="X943" s="93"/>
      <c r="Y943" s="93"/>
      <c r="Z943" s="93"/>
      <c r="AA943" s="93"/>
    </row>
    <row r="944">
      <c r="A944" s="93"/>
      <c r="B944" s="93"/>
      <c r="C944" s="93"/>
      <c r="D944" s="93"/>
      <c r="E944" s="93"/>
      <c r="F944" s="93"/>
      <c r="G944" s="93"/>
      <c r="H944" s="93"/>
      <c r="I944" s="93"/>
      <c r="J944" s="93"/>
      <c r="K944" s="93"/>
      <c r="L944" s="93"/>
      <c r="M944" s="93"/>
      <c r="N944" s="93"/>
      <c r="O944" s="93"/>
      <c r="P944" s="93"/>
      <c r="Q944" s="93"/>
      <c r="R944" s="93"/>
      <c r="S944" s="93"/>
      <c r="T944" s="93"/>
      <c r="U944" s="93"/>
      <c r="V944" s="93"/>
      <c r="W944" s="93"/>
      <c r="X944" s="93"/>
      <c r="Y944" s="93"/>
      <c r="Z944" s="93"/>
      <c r="AA944" s="93"/>
    </row>
    <row r="945">
      <c r="A945" s="93"/>
      <c r="B945" s="93"/>
      <c r="C945" s="93"/>
      <c r="D945" s="93"/>
      <c r="E945" s="93"/>
      <c r="F945" s="93"/>
      <c r="G945" s="93"/>
      <c r="H945" s="93"/>
      <c r="I945" s="93"/>
      <c r="J945" s="93"/>
      <c r="K945" s="93"/>
      <c r="L945" s="93"/>
      <c r="M945" s="93"/>
      <c r="N945" s="93"/>
      <c r="O945" s="93"/>
      <c r="P945" s="93"/>
      <c r="Q945" s="93"/>
      <c r="R945" s="93"/>
      <c r="S945" s="93"/>
      <c r="T945" s="93"/>
      <c r="U945" s="93"/>
      <c r="V945" s="93"/>
      <c r="W945" s="93"/>
      <c r="X945" s="93"/>
      <c r="Y945" s="93"/>
      <c r="Z945" s="93"/>
      <c r="AA945" s="93"/>
    </row>
    <row r="946">
      <c r="A946" s="93"/>
      <c r="B946" s="93"/>
      <c r="C946" s="93"/>
      <c r="D946" s="93"/>
      <c r="E946" s="93"/>
      <c r="F946" s="93"/>
      <c r="G946" s="93"/>
      <c r="H946" s="93"/>
      <c r="I946" s="93"/>
      <c r="J946" s="93"/>
      <c r="K946" s="93"/>
      <c r="L946" s="93"/>
      <c r="M946" s="93"/>
      <c r="N946" s="93"/>
      <c r="O946" s="93"/>
      <c r="P946" s="93"/>
      <c r="Q946" s="93"/>
      <c r="R946" s="93"/>
      <c r="S946" s="93"/>
      <c r="T946" s="93"/>
      <c r="U946" s="93"/>
      <c r="V946" s="93"/>
      <c r="W946" s="93"/>
      <c r="X946" s="93"/>
      <c r="Y946" s="93"/>
      <c r="Z946" s="93"/>
      <c r="AA946" s="93"/>
    </row>
    <row r="947">
      <c r="A947" s="93"/>
      <c r="B947" s="93"/>
      <c r="C947" s="93"/>
      <c r="D947" s="93"/>
      <c r="E947" s="93"/>
      <c r="F947" s="93"/>
      <c r="G947" s="93"/>
      <c r="H947" s="93"/>
      <c r="I947" s="93"/>
      <c r="J947" s="93"/>
      <c r="K947" s="93"/>
      <c r="L947" s="93"/>
      <c r="M947" s="93"/>
      <c r="N947" s="93"/>
      <c r="O947" s="93"/>
      <c r="P947" s="93"/>
      <c r="Q947" s="93"/>
      <c r="R947" s="93"/>
      <c r="S947" s="93"/>
      <c r="T947" s="93"/>
      <c r="U947" s="93"/>
      <c r="V947" s="93"/>
      <c r="W947" s="93"/>
      <c r="X947" s="93"/>
      <c r="Y947" s="93"/>
      <c r="Z947" s="93"/>
      <c r="AA947" s="93"/>
    </row>
    <row r="948">
      <c r="A948" s="93"/>
      <c r="B948" s="93"/>
      <c r="C948" s="93"/>
      <c r="D948" s="93"/>
      <c r="E948" s="93"/>
      <c r="F948" s="93"/>
      <c r="G948" s="93"/>
      <c r="H948" s="93"/>
      <c r="I948" s="93"/>
      <c r="J948" s="93"/>
      <c r="K948" s="93"/>
      <c r="L948" s="93"/>
      <c r="M948" s="93"/>
      <c r="N948" s="93"/>
      <c r="O948" s="93"/>
      <c r="P948" s="93"/>
      <c r="Q948" s="93"/>
      <c r="R948" s="93"/>
      <c r="S948" s="93"/>
      <c r="T948" s="93"/>
      <c r="U948" s="93"/>
      <c r="V948" s="93"/>
      <c r="W948" s="93"/>
      <c r="X948" s="93"/>
      <c r="Y948" s="93"/>
      <c r="Z948" s="93"/>
      <c r="AA948" s="93"/>
    </row>
    <row r="949">
      <c r="A949" s="93"/>
      <c r="B949" s="93"/>
      <c r="C949" s="93"/>
      <c r="D949" s="93"/>
      <c r="E949" s="93"/>
      <c r="F949" s="93"/>
      <c r="G949" s="93"/>
      <c r="H949" s="93"/>
      <c r="I949" s="93"/>
      <c r="J949" s="93"/>
      <c r="K949" s="93"/>
      <c r="L949" s="93"/>
      <c r="M949" s="93"/>
      <c r="N949" s="93"/>
      <c r="O949" s="93"/>
      <c r="P949" s="93"/>
      <c r="Q949" s="93"/>
      <c r="R949" s="93"/>
      <c r="S949" s="93"/>
      <c r="T949" s="93"/>
      <c r="U949" s="93"/>
      <c r="V949" s="93"/>
      <c r="W949" s="93"/>
      <c r="X949" s="93"/>
      <c r="Y949" s="93"/>
      <c r="Z949" s="93"/>
      <c r="AA949" s="93"/>
    </row>
    <row r="950">
      <c r="A950" s="93"/>
      <c r="B950" s="93"/>
      <c r="C950" s="93"/>
      <c r="D950" s="93"/>
      <c r="E950" s="93"/>
      <c r="F950" s="93"/>
      <c r="G950" s="93"/>
      <c r="H950" s="93"/>
      <c r="I950" s="93"/>
      <c r="J950" s="93"/>
      <c r="K950" s="93"/>
      <c r="L950" s="93"/>
      <c r="M950" s="93"/>
      <c r="N950" s="93"/>
      <c r="O950" s="93"/>
      <c r="P950" s="93"/>
      <c r="Q950" s="93"/>
      <c r="R950" s="93"/>
      <c r="S950" s="93"/>
      <c r="T950" s="93"/>
      <c r="U950" s="93"/>
      <c r="V950" s="93"/>
      <c r="W950" s="93"/>
      <c r="X950" s="93"/>
      <c r="Y950" s="93"/>
      <c r="Z950" s="93"/>
      <c r="AA950" s="93"/>
    </row>
    <row r="951">
      <c r="A951" s="93"/>
      <c r="B951" s="93"/>
      <c r="C951" s="93"/>
      <c r="D951" s="93"/>
      <c r="E951" s="93"/>
      <c r="F951" s="93"/>
      <c r="G951" s="93"/>
      <c r="H951" s="93"/>
      <c r="I951" s="93"/>
      <c r="J951" s="93"/>
      <c r="K951" s="93"/>
      <c r="L951" s="93"/>
      <c r="M951" s="93"/>
      <c r="N951" s="93"/>
      <c r="O951" s="93"/>
      <c r="P951" s="93"/>
      <c r="Q951" s="93"/>
      <c r="R951" s="93"/>
      <c r="S951" s="93"/>
      <c r="T951" s="93"/>
      <c r="U951" s="93"/>
      <c r="V951" s="93"/>
      <c r="W951" s="93"/>
      <c r="X951" s="93"/>
      <c r="Y951" s="93"/>
      <c r="Z951" s="93"/>
      <c r="AA951" s="93"/>
    </row>
    <row r="952">
      <c r="A952" s="93"/>
      <c r="B952" s="93"/>
      <c r="C952" s="93"/>
      <c r="D952" s="93"/>
      <c r="E952" s="93"/>
      <c r="F952" s="93"/>
      <c r="G952" s="93"/>
      <c r="H952" s="93"/>
      <c r="I952" s="93"/>
      <c r="J952" s="93"/>
      <c r="K952" s="93"/>
      <c r="L952" s="93"/>
      <c r="M952" s="93"/>
      <c r="N952" s="93"/>
      <c r="O952" s="93"/>
      <c r="P952" s="93"/>
      <c r="Q952" s="93"/>
      <c r="R952" s="93"/>
      <c r="S952" s="93"/>
      <c r="T952" s="93"/>
      <c r="U952" s="93"/>
      <c r="V952" s="93"/>
      <c r="W952" s="93"/>
      <c r="X952" s="93"/>
      <c r="Y952" s="93"/>
      <c r="Z952" s="93"/>
      <c r="AA952" s="93"/>
    </row>
    <row r="953">
      <c r="A953" s="93"/>
      <c r="B953" s="93"/>
      <c r="C953" s="93"/>
      <c r="D953" s="93"/>
      <c r="E953" s="93"/>
      <c r="F953" s="93"/>
      <c r="G953" s="93"/>
      <c r="H953" s="93"/>
      <c r="I953" s="93"/>
      <c r="J953" s="93"/>
      <c r="K953" s="93"/>
      <c r="L953" s="93"/>
      <c r="M953" s="93"/>
      <c r="N953" s="93"/>
      <c r="O953" s="93"/>
      <c r="P953" s="93"/>
      <c r="Q953" s="93"/>
      <c r="R953" s="93"/>
      <c r="S953" s="93"/>
      <c r="T953" s="93"/>
      <c r="U953" s="93"/>
      <c r="V953" s="93"/>
      <c r="W953" s="93"/>
      <c r="X953" s="93"/>
      <c r="Y953" s="93"/>
      <c r="Z953" s="93"/>
      <c r="AA953" s="93"/>
    </row>
    <row r="954">
      <c r="A954" s="93"/>
      <c r="B954" s="93"/>
      <c r="C954" s="93"/>
      <c r="D954" s="93"/>
      <c r="E954" s="93"/>
      <c r="F954" s="93"/>
      <c r="G954" s="93"/>
      <c r="H954" s="93"/>
      <c r="I954" s="93"/>
      <c r="J954" s="93"/>
      <c r="K954" s="93"/>
      <c r="L954" s="93"/>
      <c r="M954" s="93"/>
      <c r="N954" s="93"/>
      <c r="O954" s="93"/>
      <c r="P954" s="93"/>
      <c r="Q954" s="93"/>
      <c r="R954" s="93"/>
      <c r="S954" s="93"/>
      <c r="T954" s="93"/>
      <c r="U954" s="93"/>
      <c r="V954" s="93"/>
      <c r="W954" s="93"/>
      <c r="X954" s="93"/>
      <c r="Y954" s="93"/>
      <c r="Z954" s="93"/>
      <c r="AA954" s="93"/>
    </row>
    <row r="955">
      <c r="A955" s="93"/>
      <c r="B955" s="93"/>
      <c r="C955" s="93"/>
      <c r="D955" s="93"/>
      <c r="E955" s="93"/>
      <c r="F955" s="93"/>
      <c r="G955" s="93"/>
      <c r="H955" s="93"/>
      <c r="I955" s="93"/>
      <c r="J955" s="93"/>
      <c r="K955" s="93"/>
      <c r="L955" s="93"/>
      <c r="M955" s="93"/>
      <c r="N955" s="93"/>
      <c r="O955" s="93"/>
      <c r="P955" s="93"/>
      <c r="Q955" s="93"/>
      <c r="R955" s="93"/>
      <c r="S955" s="93"/>
      <c r="T955" s="93"/>
      <c r="U955" s="93"/>
      <c r="V955" s="93"/>
      <c r="W955" s="93"/>
      <c r="X955" s="93"/>
      <c r="Y955" s="93"/>
      <c r="Z955" s="93"/>
      <c r="AA955" s="93"/>
    </row>
    <row r="956">
      <c r="A956" s="93"/>
      <c r="B956" s="93"/>
      <c r="C956" s="93"/>
      <c r="D956" s="93"/>
      <c r="E956" s="93"/>
      <c r="F956" s="93"/>
      <c r="G956" s="93"/>
      <c r="H956" s="93"/>
      <c r="I956" s="93"/>
      <c r="J956" s="93"/>
      <c r="K956" s="93"/>
      <c r="L956" s="93"/>
      <c r="M956" s="93"/>
      <c r="N956" s="93"/>
      <c r="O956" s="93"/>
      <c r="P956" s="93"/>
      <c r="Q956" s="93"/>
      <c r="R956" s="93"/>
      <c r="S956" s="93"/>
      <c r="T956" s="93"/>
      <c r="U956" s="93"/>
      <c r="V956" s="93"/>
      <c r="W956" s="93"/>
      <c r="X956" s="93"/>
      <c r="Y956" s="93"/>
      <c r="Z956" s="93"/>
      <c r="AA956" s="93"/>
    </row>
    <row r="957">
      <c r="A957" s="93"/>
      <c r="B957" s="93"/>
      <c r="C957" s="93"/>
      <c r="D957" s="93"/>
      <c r="E957" s="93"/>
      <c r="F957" s="93"/>
      <c r="G957" s="93"/>
      <c r="H957" s="93"/>
      <c r="I957" s="93"/>
      <c r="J957" s="93"/>
      <c r="K957" s="93"/>
      <c r="L957" s="93"/>
      <c r="M957" s="93"/>
      <c r="N957" s="93"/>
      <c r="O957" s="93"/>
      <c r="P957" s="93"/>
      <c r="Q957" s="93"/>
      <c r="R957" s="93"/>
      <c r="S957" s="93"/>
      <c r="T957" s="93"/>
      <c r="U957" s="93"/>
      <c r="V957" s="93"/>
      <c r="W957" s="93"/>
      <c r="X957" s="93"/>
      <c r="Y957" s="93"/>
      <c r="Z957" s="93"/>
      <c r="AA957" s="93"/>
    </row>
    <row r="958">
      <c r="A958" s="93"/>
      <c r="B958" s="93"/>
      <c r="C958" s="93"/>
      <c r="D958" s="93"/>
      <c r="E958" s="93"/>
      <c r="F958" s="93"/>
      <c r="G958" s="93"/>
      <c r="H958" s="93"/>
      <c r="I958" s="93"/>
      <c r="J958" s="93"/>
      <c r="K958" s="93"/>
      <c r="L958" s="93"/>
      <c r="M958" s="93"/>
      <c r="N958" s="93"/>
      <c r="O958" s="93"/>
      <c r="P958" s="93"/>
      <c r="Q958" s="93"/>
      <c r="R958" s="93"/>
      <c r="S958" s="93"/>
      <c r="T958" s="93"/>
      <c r="U958" s="93"/>
      <c r="V958" s="93"/>
      <c r="W958" s="93"/>
      <c r="X958" s="93"/>
      <c r="Y958" s="93"/>
      <c r="Z958" s="93"/>
      <c r="AA958" s="93"/>
    </row>
    <row r="959">
      <c r="A959" s="93"/>
      <c r="B959" s="93"/>
      <c r="C959" s="93"/>
      <c r="D959" s="93"/>
      <c r="E959" s="93"/>
      <c r="F959" s="93"/>
      <c r="G959" s="93"/>
      <c r="H959" s="93"/>
      <c r="I959" s="93"/>
      <c r="J959" s="93"/>
      <c r="K959" s="93"/>
      <c r="L959" s="93"/>
      <c r="M959" s="93"/>
      <c r="N959" s="93"/>
      <c r="O959" s="93"/>
      <c r="P959" s="93"/>
      <c r="Q959" s="93"/>
      <c r="R959" s="93"/>
      <c r="S959" s="93"/>
      <c r="T959" s="93"/>
      <c r="U959" s="93"/>
      <c r="V959" s="93"/>
      <c r="W959" s="93"/>
      <c r="X959" s="93"/>
      <c r="Y959" s="93"/>
      <c r="Z959" s="93"/>
      <c r="AA959" s="93"/>
    </row>
    <row r="960">
      <c r="A960" s="93"/>
      <c r="B960" s="93"/>
      <c r="C960" s="93"/>
      <c r="D960" s="93"/>
      <c r="E960" s="93"/>
      <c r="F960" s="93"/>
      <c r="G960" s="93"/>
      <c r="H960" s="93"/>
      <c r="I960" s="93"/>
      <c r="J960" s="93"/>
      <c r="K960" s="93"/>
      <c r="L960" s="93"/>
      <c r="M960" s="93"/>
      <c r="N960" s="93"/>
      <c r="O960" s="93"/>
      <c r="P960" s="93"/>
      <c r="Q960" s="93"/>
      <c r="R960" s="93"/>
      <c r="S960" s="93"/>
      <c r="T960" s="93"/>
      <c r="U960" s="93"/>
      <c r="V960" s="93"/>
      <c r="W960" s="93"/>
      <c r="X960" s="93"/>
      <c r="Y960" s="93"/>
      <c r="Z960" s="93"/>
      <c r="AA960" s="93"/>
    </row>
    <row r="961">
      <c r="A961" s="93"/>
      <c r="B961" s="93"/>
      <c r="C961" s="93"/>
      <c r="D961" s="93"/>
      <c r="E961" s="93"/>
      <c r="F961" s="93"/>
      <c r="G961" s="93"/>
      <c r="H961" s="93"/>
      <c r="I961" s="93"/>
      <c r="J961" s="93"/>
      <c r="K961" s="93"/>
      <c r="L961" s="93"/>
      <c r="M961" s="93"/>
      <c r="N961" s="93"/>
      <c r="O961" s="93"/>
      <c r="P961" s="93"/>
      <c r="Q961" s="93"/>
      <c r="R961" s="93"/>
      <c r="S961" s="93"/>
      <c r="T961" s="93"/>
      <c r="U961" s="93"/>
      <c r="V961" s="93"/>
      <c r="W961" s="93"/>
      <c r="X961" s="93"/>
      <c r="Y961" s="93"/>
      <c r="Z961" s="93"/>
      <c r="AA961" s="93"/>
    </row>
    <row r="962">
      <c r="A962" s="93"/>
      <c r="B962" s="93"/>
      <c r="C962" s="93"/>
      <c r="D962" s="93"/>
      <c r="E962" s="93"/>
      <c r="F962" s="93"/>
      <c r="G962" s="93"/>
      <c r="H962" s="93"/>
      <c r="I962" s="93"/>
      <c r="J962" s="93"/>
      <c r="K962" s="93"/>
      <c r="L962" s="93"/>
      <c r="M962" s="93"/>
      <c r="N962" s="93"/>
      <c r="O962" s="93"/>
      <c r="P962" s="93"/>
      <c r="Q962" s="93"/>
      <c r="R962" s="93"/>
      <c r="S962" s="93"/>
      <c r="T962" s="93"/>
      <c r="U962" s="93"/>
      <c r="V962" s="93"/>
      <c r="W962" s="93"/>
      <c r="X962" s="93"/>
      <c r="Y962" s="93"/>
      <c r="Z962" s="93"/>
      <c r="AA962" s="93"/>
    </row>
    <row r="963">
      <c r="A963" s="93"/>
      <c r="B963" s="93"/>
      <c r="C963" s="93"/>
      <c r="D963" s="93"/>
      <c r="E963" s="93"/>
      <c r="F963" s="93"/>
      <c r="G963" s="93"/>
      <c r="H963" s="93"/>
      <c r="I963" s="93"/>
      <c r="J963" s="93"/>
      <c r="K963" s="93"/>
      <c r="L963" s="93"/>
      <c r="M963" s="93"/>
      <c r="N963" s="93"/>
      <c r="O963" s="93"/>
      <c r="P963" s="93"/>
      <c r="Q963" s="93"/>
      <c r="R963" s="93"/>
      <c r="S963" s="93"/>
      <c r="T963" s="93"/>
      <c r="U963" s="93"/>
      <c r="V963" s="93"/>
      <c r="W963" s="93"/>
      <c r="X963" s="93"/>
      <c r="Y963" s="93"/>
      <c r="Z963" s="93"/>
      <c r="AA963" s="93"/>
    </row>
    <row r="964">
      <c r="A964" s="93"/>
      <c r="B964" s="93"/>
      <c r="C964" s="93"/>
      <c r="D964" s="93"/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3"/>
      <c r="AA964" s="93"/>
    </row>
    <row r="965">
      <c r="A965" s="93"/>
      <c r="B965" s="93"/>
      <c r="C965" s="93"/>
      <c r="D965" s="93"/>
      <c r="E965" s="93"/>
      <c r="F965" s="93"/>
      <c r="G965" s="93"/>
      <c r="H965" s="93"/>
      <c r="I965" s="93"/>
      <c r="J965" s="93"/>
      <c r="K965" s="93"/>
      <c r="L965" s="93"/>
      <c r="M965" s="93"/>
      <c r="N965" s="93"/>
      <c r="O965" s="93"/>
      <c r="P965" s="93"/>
      <c r="Q965" s="93"/>
      <c r="R965" s="93"/>
      <c r="S965" s="93"/>
      <c r="T965" s="93"/>
      <c r="U965" s="93"/>
      <c r="V965" s="93"/>
      <c r="W965" s="93"/>
      <c r="X965" s="93"/>
      <c r="Y965" s="93"/>
      <c r="Z965" s="93"/>
      <c r="AA965" s="93"/>
    </row>
    <row r="966">
      <c r="A966" s="93"/>
      <c r="B966" s="93"/>
      <c r="C966" s="93"/>
      <c r="D966" s="93"/>
      <c r="E966" s="93"/>
      <c r="F966" s="93"/>
      <c r="G966" s="93"/>
      <c r="H966" s="93"/>
      <c r="I966" s="93"/>
      <c r="J966" s="93"/>
      <c r="K966" s="93"/>
      <c r="L966" s="93"/>
      <c r="M966" s="93"/>
      <c r="N966" s="93"/>
      <c r="O966" s="93"/>
      <c r="P966" s="93"/>
      <c r="Q966" s="93"/>
      <c r="R966" s="93"/>
      <c r="S966" s="93"/>
      <c r="T966" s="93"/>
      <c r="U966" s="93"/>
      <c r="V966" s="93"/>
      <c r="W966" s="93"/>
      <c r="X966" s="93"/>
      <c r="Y966" s="93"/>
      <c r="Z966" s="93"/>
      <c r="AA966" s="93"/>
    </row>
    <row r="967">
      <c r="A967" s="93"/>
      <c r="B967" s="93"/>
      <c r="C967" s="93"/>
      <c r="D967" s="93"/>
      <c r="E967" s="93"/>
      <c r="F967" s="93"/>
      <c r="G967" s="93"/>
      <c r="H967" s="93"/>
      <c r="I967" s="93"/>
      <c r="J967" s="93"/>
      <c r="K967" s="93"/>
      <c r="L967" s="93"/>
      <c r="M967" s="93"/>
      <c r="N967" s="93"/>
      <c r="O967" s="93"/>
      <c r="P967" s="93"/>
      <c r="Q967" s="93"/>
      <c r="R967" s="93"/>
      <c r="S967" s="93"/>
      <c r="T967" s="93"/>
      <c r="U967" s="93"/>
      <c r="V967" s="93"/>
      <c r="W967" s="93"/>
      <c r="X967" s="93"/>
      <c r="Y967" s="93"/>
      <c r="Z967" s="93"/>
      <c r="AA967" s="93"/>
    </row>
    <row r="968">
      <c r="A968" s="93"/>
      <c r="B968" s="93"/>
      <c r="C968" s="93"/>
      <c r="D968" s="93"/>
      <c r="E968" s="93"/>
      <c r="F968" s="93"/>
      <c r="G968" s="93"/>
      <c r="H968" s="93"/>
      <c r="I968" s="93"/>
      <c r="J968" s="93"/>
      <c r="K968" s="93"/>
      <c r="L968" s="93"/>
      <c r="M968" s="93"/>
      <c r="N968" s="93"/>
      <c r="O968" s="93"/>
      <c r="P968" s="93"/>
      <c r="Q968" s="93"/>
      <c r="R968" s="93"/>
      <c r="S968" s="93"/>
      <c r="T968" s="93"/>
      <c r="U968" s="93"/>
      <c r="V968" s="93"/>
      <c r="W968" s="93"/>
      <c r="X968" s="93"/>
      <c r="Y968" s="93"/>
      <c r="Z968" s="93"/>
      <c r="AA968" s="93"/>
    </row>
    <row r="969">
      <c r="A969" s="93"/>
      <c r="B969" s="93"/>
      <c r="C969" s="93"/>
      <c r="D969" s="93"/>
      <c r="E969" s="93"/>
      <c r="F969" s="93"/>
      <c r="G969" s="93"/>
      <c r="H969" s="93"/>
      <c r="I969" s="93"/>
      <c r="J969" s="93"/>
      <c r="K969" s="93"/>
      <c r="L969" s="93"/>
      <c r="M969" s="93"/>
      <c r="N969" s="93"/>
      <c r="O969" s="93"/>
      <c r="P969" s="93"/>
      <c r="Q969" s="93"/>
      <c r="R969" s="93"/>
      <c r="S969" s="93"/>
      <c r="T969" s="93"/>
      <c r="U969" s="93"/>
      <c r="V969" s="93"/>
      <c r="W969" s="93"/>
      <c r="X969" s="93"/>
      <c r="Y969" s="93"/>
      <c r="Z969" s="93"/>
      <c r="AA969" s="93"/>
    </row>
    <row r="970">
      <c r="A970" s="93"/>
      <c r="B970" s="93"/>
      <c r="C970" s="93"/>
      <c r="D970" s="93"/>
      <c r="E970" s="93"/>
      <c r="F970" s="93"/>
      <c r="G970" s="93"/>
      <c r="H970" s="93"/>
      <c r="I970" s="93"/>
      <c r="J970" s="93"/>
      <c r="K970" s="93"/>
      <c r="L970" s="93"/>
      <c r="M970" s="93"/>
      <c r="N970" s="93"/>
      <c r="O970" s="93"/>
      <c r="P970" s="93"/>
      <c r="Q970" s="93"/>
      <c r="R970" s="93"/>
      <c r="S970" s="93"/>
      <c r="T970" s="93"/>
      <c r="U970" s="93"/>
      <c r="V970" s="93"/>
      <c r="W970" s="93"/>
      <c r="X970" s="93"/>
      <c r="Y970" s="93"/>
      <c r="Z970" s="93"/>
      <c r="AA970" s="93"/>
    </row>
    <row r="971">
      <c r="A971" s="93"/>
      <c r="B971" s="93"/>
      <c r="C971" s="93"/>
      <c r="D971" s="93"/>
      <c r="E971" s="93"/>
      <c r="F971" s="93"/>
      <c r="G971" s="93"/>
      <c r="H971" s="93"/>
      <c r="I971" s="93"/>
      <c r="J971" s="93"/>
      <c r="K971" s="93"/>
      <c r="L971" s="93"/>
      <c r="M971" s="93"/>
      <c r="N971" s="93"/>
      <c r="O971" s="93"/>
      <c r="P971" s="93"/>
      <c r="Q971" s="93"/>
      <c r="R971" s="93"/>
      <c r="S971" s="93"/>
      <c r="T971" s="93"/>
      <c r="U971" s="93"/>
      <c r="V971" s="93"/>
      <c r="W971" s="93"/>
      <c r="X971" s="93"/>
      <c r="Y971" s="93"/>
      <c r="Z971" s="93"/>
      <c r="AA971" s="93"/>
    </row>
    <row r="972">
      <c r="A972" s="93"/>
      <c r="B972" s="93"/>
      <c r="C972" s="93"/>
      <c r="D972" s="93"/>
      <c r="E972" s="93"/>
      <c r="F972" s="93"/>
      <c r="G972" s="93"/>
      <c r="H972" s="93"/>
      <c r="I972" s="93"/>
      <c r="J972" s="93"/>
      <c r="K972" s="93"/>
      <c r="L972" s="93"/>
      <c r="M972" s="93"/>
      <c r="N972" s="93"/>
      <c r="O972" s="93"/>
      <c r="P972" s="93"/>
      <c r="Q972" s="93"/>
      <c r="R972" s="93"/>
      <c r="S972" s="93"/>
      <c r="T972" s="93"/>
      <c r="U972" s="93"/>
      <c r="V972" s="93"/>
      <c r="W972" s="93"/>
      <c r="X972" s="93"/>
      <c r="Y972" s="93"/>
      <c r="Z972" s="93"/>
      <c r="AA972" s="93"/>
    </row>
    <row r="973">
      <c r="A973" s="93"/>
      <c r="B973" s="93"/>
      <c r="C973" s="93"/>
      <c r="D973" s="93"/>
      <c r="E973" s="93"/>
      <c r="F973" s="93"/>
      <c r="G973" s="93"/>
      <c r="H973" s="93"/>
      <c r="I973" s="93"/>
      <c r="J973" s="93"/>
      <c r="K973" s="93"/>
      <c r="L973" s="93"/>
      <c r="M973" s="93"/>
      <c r="N973" s="93"/>
      <c r="O973" s="93"/>
      <c r="P973" s="93"/>
      <c r="Q973" s="93"/>
      <c r="R973" s="93"/>
      <c r="S973" s="93"/>
      <c r="T973" s="93"/>
      <c r="U973" s="93"/>
      <c r="V973" s="93"/>
      <c r="W973" s="93"/>
      <c r="X973" s="93"/>
      <c r="Y973" s="93"/>
      <c r="Z973" s="93"/>
      <c r="AA973" s="93"/>
    </row>
    <row r="974">
      <c r="A974" s="93"/>
      <c r="B974" s="93"/>
      <c r="C974" s="93"/>
      <c r="D974" s="93"/>
      <c r="E974" s="93"/>
      <c r="F974" s="93"/>
      <c r="G974" s="93"/>
      <c r="H974" s="93"/>
      <c r="I974" s="93"/>
      <c r="J974" s="93"/>
      <c r="K974" s="93"/>
      <c r="L974" s="93"/>
      <c r="M974" s="93"/>
      <c r="N974" s="93"/>
      <c r="O974" s="93"/>
      <c r="P974" s="93"/>
      <c r="Q974" s="93"/>
      <c r="R974" s="93"/>
      <c r="S974" s="93"/>
      <c r="T974" s="93"/>
      <c r="U974" s="93"/>
      <c r="V974" s="93"/>
      <c r="W974" s="93"/>
      <c r="X974" s="93"/>
      <c r="Y974" s="93"/>
      <c r="Z974" s="93"/>
      <c r="AA974" s="93"/>
    </row>
    <row r="975">
      <c r="A975" s="93"/>
      <c r="B975" s="93"/>
      <c r="C975" s="93"/>
      <c r="D975" s="93"/>
      <c r="E975" s="93"/>
      <c r="F975" s="93"/>
      <c r="G975" s="93"/>
      <c r="H975" s="93"/>
      <c r="I975" s="93"/>
      <c r="J975" s="93"/>
      <c r="K975" s="93"/>
      <c r="L975" s="93"/>
      <c r="M975" s="93"/>
      <c r="N975" s="93"/>
      <c r="O975" s="93"/>
      <c r="P975" s="93"/>
      <c r="Q975" s="93"/>
      <c r="R975" s="93"/>
      <c r="S975" s="93"/>
      <c r="T975" s="93"/>
      <c r="U975" s="93"/>
      <c r="V975" s="93"/>
      <c r="W975" s="93"/>
      <c r="X975" s="93"/>
      <c r="Y975" s="93"/>
      <c r="Z975" s="93"/>
      <c r="AA975" s="93"/>
    </row>
    <row r="976">
      <c r="A976" s="93"/>
      <c r="B976" s="93"/>
      <c r="C976" s="93"/>
      <c r="D976" s="93"/>
      <c r="E976" s="93"/>
      <c r="F976" s="93"/>
      <c r="G976" s="93"/>
      <c r="H976" s="93"/>
      <c r="I976" s="93"/>
      <c r="J976" s="93"/>
      <c r="K976" s="93"/>
      <c r="L976" s="93"/>
      <c r="M976" s="93"/>
      <c r="N976" s="93"/>
      <c r="O976" s="93"/>
      <c r="P976" s="93"/>
      <c r="Q976" s="93"/>
      <c r="R976" s="93"/>
      <c r="S976" s="93"/>
      <c r="T976" s="93"/>
      <c r="U976" s="93"/>
      <c r="V976" s="93"/>
      <c r="W976" s="93"/>
      <c r="X976" s="93"/>
      <c r="Y976" s="93"/>
      <c r="Z976" s="93"/>
      <c r="AA976" s="93"/>
    </row>
    <row r="977">
      <c r="A977" s="93"/>
      <c r="B977" s="93"/>
      <c r="C977" s="93"/>
      <c r="D977" s="93"/>
      <c r="E977" s="93"/>
      <c r="F977" s="93"/>
      <c r="G977" s="93"/>
      <c r="H977" s="93"/>
      <c r="I977" s="93"/>
      <c r="J977" s="93"/>
      <c r="K977" s="93"/>
      <c r="L977" s="93"/>
      <c r="M977" s="93"/>
      <c r="N977" s="93"/>
      <c r="O977" s="93"/>
      <c r="P977" s="93"/>
      <c r="Q977" s="93"/>
      <c r="R977" s="93"/>
      <c r="S977" s="93"/>
      <c r="T977" s="93"/>
      <c r="U977" s="93"/>
      <c r="V977" s="93"/>
      <c r="W977" s="93"/>
      <c r="X977" s="93"/>
      <c r="Y977" s="93"/>
      <c r="Z977" s="93"/>
      <c r="AA977" s="93"/>
    </row>
    <row r="978">
      <c r="A978" s="93"/>
      <c r="B978" s="93"/>
      <c r="C978" s="93"/>
      <c r="D978" s="93"/>
      <c r="E978" s="93"/>
      <c r="F978" s="93"/>
      <c r="G978" s="93"/>
      <c r="H978" s="93"/>
      <c r="I978" s="93"/>
      <c r="J978" s="93"/>
      <c r="K978" s="93"/>
      <c r="L978" s="93"/>
      <c r="M978" s="93"/>
      <c r="N978" s="93"/>
      <c r="O978" s="93"/>
      <c r="P978" s="93"/>
      <c r="Q978" s="93"/>
      <c r="R978" s="93"/>
      <c r="S978" s="93"/>
      <c r="T978" s="93"/>
      <c r="U978" s="93"/>
      <c r="V978" s="93"/>
      <c r="W978" s="93"/>
      <c r="X978" s="93"/>
      <c r="Y978" s="93"/>
      <c r="Z978" s="93"/>
      <c r="AA978" s="93"/>
    </row>
    <row r="979">
      <c r="A979" s="93"/>
      <c r="B979" s="93"/>
      <c r="C979" s="93"/>
      <c r="D979" s="93"/>
      <c r="E979" s="93"/>
      <c r="F979" s="93"/>
      <c r="G979" s="93"/>
      <c r="H979" s="93"/>
      <c r="I979" s="93"/>
      <c r="J979" s="93"/>
      <c r="K979" s="93"/>
      <c r="L979" s="93"/>
      <c r="M979" s="93"/>
      <c r="N979" s="93"/>
      <c r="O979" s="93"/>
      <c r="P979" s="93"/>
      <c r="Q979" s="93"/>
      <c r="R979" s="93"/>
      <c r="S979" s="93"/>
      <c r="T979" s="93"/>
      <c r="U979" s="93"/>
      <c r="V979" s="93"/>
      <c r="W979" s="93"/>
      <c r="X979" s="93"/>
      <c r="Y979" s="93"/>
      <c r="Z979" s="93"/>
      <c r="AA979" s="93"/>
    </row>
    <row r="980">
      <c r="A980" s="93"/>
      <c r="B980" s="93"/>
      <c r="C980" s="93"/>
      <c r="D980" s="93"/>
      <c r="E980" s="93"/>
      <c r="F980" s="93"/>
      <c r="G980" s="93"/>
      <c r="H980" s="93"/>
      <c r="I980" s="93"/>
      <c r="J980" s="93"/>
      <c r="K980" s="93"/>
      <c r="L980" s="93"/>
      <c r="M980" s="93"/>
      <c r="N980" s="93"/>
      <c r="O980" s="93"/>
      <c r="P980" s="93"/>
      <c r="Q980" s="93"/>
      <c r="R980" s="93"/>
      <c r="S980" s="93"/>
      <c r="T980" s="93"/>
      <c r="U980" s="93"/>
      <c r="V980" s="93"/>
      <c r="W980" s="93"/>
      <c r="X980" s="93"/>
      <c r="Y980" s="93"/>
      <c r="Z980" s="93"/>
      <c r="AA980" s="93"/>
    </row>
    <row r="981">
      <c r="A981" s="93"/>
      <c r="B981" s="93"/>
      <c r="C981" s="93"/>
      <c r="D981" s="93"/>
      <c r="E981" s="93"/>
      <c r="F981" s="93"/>
      <c r="G981" s="93"/>
      <c r="H981" s="93"/>
      <c r="I981" s="93"/>
      <c r="J981" s="93"/>
      <c r="K981" s="93"/>
      <c r="L981" s="93"/>
      <c r="M981" s="93"/>
      <c r="N981" s="93"/>
      <c r="O981" s="93"/>
      <c r="P981" s="93"/>
      <c r="Q981" s="93"/>
      <c r="R981" s="93"/>
      <c r="S981" s="93"/>
      <c r="T981" s="93"/>
      <c r="U981" s="93"/>
      <c r="V981" s="93"/>
      <c r="W981" s="93"/>
      <c r="X981" s="93"/>
      <c r="Y981" s="93"/>
      <c r="Z981" s="93"/>
      <c r="AA981" s="93"/>
    </row>
    <row r="982">
      <c r="A982" s="93"/>
      <c r="B982" s="93"/>
      <c r="C982" s="93"/>
      <c r="D982" s="93"/>
      <c r="E982" s="93"/>
      <c r="F982" s="93"/>
      <c r="G982" s="93"/>
      <c r="H982" s="93"/>
      <c r="I982" s="93"/>
      <c r="J982" s="93"/>
      <c r="K982" s="93"/>
      <c r="L982" s="93"/>
      <c r="M982" s="93"/>
      <c r="N982" s="93"/>
      <c r="O982" s="93"/>
      <c r="P982" s="93"/>
      <c r="Q982" s="93"/>
      <c r="R982" s="93"/>
      <c r="S982" s="93"/>
      <c r="T982" s="93"/>
      <c r="U982" s="93"/>
      <c r="V982" s="93"/>
      <c r="W982" s="93"/>
      <c r="X982" s="93"/>
      <c r="Y982" s="93"/>
      <c r="Z982" s="93"/>
      <c r="AA982" s="93"/>
    </row>
    <row r="983">
      <c r="A983" s="93"/>
      <c r="B983" s="93"/>
      <c r="C983" s="93"/>
      <c r="D983" s="93"/>
      <c r="E983" s="93"/>
      <c r="F983" s="93"/>
      <c r="G983" s="93"/>
      <c r="H983" s="93"/>
      <c r="I983" s="93"/>
      <c r="J983" s="93"/>
      <c r="K983" s="93"/>
      <c r="L983" s="93"/>
      <c r="M983" s="93"/>
      <c r="N983" s="93"/>
      <c r="O983" s="93"/>
      <c r="P983" s="93"/>
      <c r="Q983" s="93"/>
      <c r="R983" s="93"/>
      <c r="S983" s="93"/>
      <c r="T983" s="93"/>
      <c r="U983" s="93"/>
      <c r="V983" s="93"/>
      <c r="W983" s="93"/>
      <c r="X983" s="93"/>
      <c r="Y983" s="93"/>
      <c r="Z983" s="93"/>
      <c r="AA983" s="93"/>
    </row>
    <row r="984">
      <c r="A984" s="93"/>
      <c r="B984" s="93"/>
      <c r="C984" s="93"/>
      <c r="D984" s="93"/>
      <c r="E984" s="93"/>
      <c r="F984" s="93"/>
      <c r="G984" s="93"/>
      <c r="H984" s="93"/>
      <c r="I984" s="93"/>
      <c r="J984" s="93"/>
      <c r="K984" s="93"/>
      <c r="L984" s="93"/>
      <c r="M984" s="93"/>
      <c r="N984" s="93"/>
      <c r="O984" s="93"/>
      <c r="P984" s="93"/>
      <c r="Q984" s="93"/>
      <c r="R984" s="93"/>
      <c r="S984" s="93"/>
      <c r="T984" s="93"/>
      <c r="U984" s="93"/>
      <c r="V984" s="93"/>
      <c r="W984" s="93"/>
      <c r="X984" s="93"/>
      <c r="Y984" s="93"/>
      <c r="Z984" s="93"/>
      <c r="AA984" s="93"/>
    </row>
    <row r="985">
      <c r="A985" s="93"/>
      <c r="B985" s="93"/>
      <c r="C985" s="93"/>
      <c r="D985" s="93"/>
      <c r="E985" s="93"/>
      <c r="F985" s="93"/>
      <c r="G985" s="93"/>
      <c r="H985" s="93"/>
      <c r="I985" s="93"/>
      <c r="J985" s="93"/>
      <c r="K985" s="93"/>
      <c r="L985" s="93"/>
      <c r="M985" s="93"/>
      <c r="N985" s="93"/>
      <c r="O985" s="93"/>
      <c r="P985" s="93"/>
      <c r="Q985" s="93"/>
      <c r="R985" s="93"/>
      <c r="S985" s="93"/>
      <c r="T985" s="93"/>
      <c r="U985" s="93"/>
      <c r="V985" s="93"/>
      <c r="W985" s="93"/>
      <c r="X985" s="93"/>
      <c r="Y985" s="93"/>
      <c r="Z985" s="93"/>
      <c r="AA985" s="93"/>
    </row>
    <row r="986">
      <c r="A986" s="93"/>
      <c r="B986" s="93"/>
      <c r="C986" s="93"/>
      <c r="D986" s="93"/>
      <c r="E986" s="93"/>
      <c r="F986" s="93"/>
      <c r="G986" s="93"/>
      <c r="H986" s="93"/>
      <c r="I986" s="93"/>
      <c r="J986" s="93"/>
      <c r="K986" s="93"/>
      <c r="L986" s="93"/>
      <c r="M986" s="93"/>
      <c r="N986" s="93"/>
      <c r="O986" s="93"/>
      <c r="P986" s="93"/>
      <c r="Q986" s="93"/>
      <c r="R986" s="93"/>
      <c r="S986" s="93"/>
      <c r="T986" s="93"/>
      <c r="U986" s="93"/>
      <c r="V986" s="93"/>
      <c r="W986" s="93"/>
      <c r="X986" s="93"/>
      <c r="Y986" s="93"/>
      <c r="Z986" s="93"/>
      <c r="AA986" s="93"/>
    </row>
    <row r="987">
      <c r="A987" s="93"/>
      <c r="B987" s="93"/>
      <c r="C987" s="93"/>
      <c r="D987" s="93"/>
      <c r="E987" s="93"/>
      <c r="F987" s="93"/>
      <c r="G987" s="93"/>
      <c r="H987" s="93"/>
      <c r="I987" s="93"/>
      <c r="J987" s="93"/>
      <c r="K987" s="93"/>
      <c r="L987" s="93"/>
      <c r="M987" s="93"/>
      <c r="N987" s="93"/>
      <c r="O987" s="93"/>
      <c r="P987" s="93"/>
      <c r="Q987" s="93"/>
      <c r="R987" s="93"/>
      <c r="S987" s="93"/>
      <c r="T987" s="93"/>
      <c r="U987" s="93"/>
      <c r="V987" s="93"/>
      <c r="W987" s="93"/>
      <c r="X987" s="93"/>
      <c r="Y987" s="93"/>
      <c r="Z987" s="93"/>
      <c r="AA987" s="93"/>
    </row>
    <row r="988">
      <c r="A988" s="93"/>
      <c r="B988" s="93"/>
      <c r="C988" s="93"/>
      <c r="D988" s="93"/>
      <c r="E988" s="93"/>
      <c r="F988" s="93"/>
      <c r="G988" s="93"/>
      <c r="H988" s="93"/>
      <c r="I988" s="93"/>
      <c r="J988" s="93"/>
      <c r="K988" s="93"/>
      <c r="L988" s="93"/>
      <c r="M988" s="93"/>
      <c r="N988" s="93"/>
      <c r="O988" s="93"/>
      <c r="P988" s="93"/>
      <c r="Q988" s="93"/>
      <c r="R988" s="93"/>
      <c r="S988" s="93"/>
      <c r="T988" s="93"/>
      <c r="U988" s="93"/>
      <c r="V988" s="93"/>
      <c r="W988" s="93"/>
      <c r="X988" s="93"/>
      <c r="Y988" s="93"/>
      <c r="Z988" s="93"/>
      <c r="AA988" s="93"/>
    </row>
    <row r="989">
      <c r="A989" s="93"/>
      <c r="B989" s="93"/>
      <c r="C989" s="93"/>
      <c r="D989" s="93"/>
      <c r="E989" s="93"/>
      <c r="F989" s="93"/>
      <c r="G989" s="93"/>
      <c r="H989" s="93"/>
      <c r="I989" s="93"/>
      <c r="J989" s="93"/>
      <c r="K989" s="93"/>
      <c r="L989" s="93"/>
      <c r="M989" s="93"/>
      <c r="N989" s="93"/>
      <c r="O989" s="93"/>
      <c r="P989" s="93"/>
      <c r="Q989" s="93"/>
      <c r="R989" s="93"/>
      <c r="S989" s="93"/>
      <c r="T989" s="93"/>
      <c r="U989" s="93"/>
      <c r="V989" s="93"/>
      <c r="W989" s="93"/>
      <c r="X989" s="93"/>
      <c r="Y989" s="93"/>
      <c r="Z989" s="93"/>
      <c r="AA989" s="93"/>
    </row>
  </sheetData>
  <autoFilter ref="$A$1:$AA$990">
    <sortState ref="A1:AA990">
      <sortCondition ref="C1:C990"/>
    </sortState>
  </autoFilter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sheetData>
    <row r="1">
      <c r="A1" s="111" t="s">
        <v>413</v>
      </c>
      <c r="B1" s="111" t="s">
        <v>414</v>
      </c>
      <c r="C1" s="111" t="s">
        <v>415</v>
      </c>
      <c r="D1" s="111" t="s">
        <v>416</v>
      </c>
      <c r="E1" s="111" t="s">
        <v>417</v>
      </c>
      <c r="F1" s="111" t="s">
        <v>418</v>
      </c>
      <c r="G1" s="111" t="s">
        <v>419</v>
      </c>
      <c r="H1" s="111" t="s">
        <v>420</v>
      </c>
      <c r="I1" s="111" t="s">
        <v>421</v>
      </c>
      <c r="J1" s="111" t="s">
        <v>422</v>
      </c>
      <c r="K1" s="111" t="s">
        <v>423</v>
      </c>
      <c r="L1" s="111" t="s">
        <v>424</v>
      </c>
      <c r="M1" s="111" t="s">
        <v>425</v>
      </c>
      <c r="N1" s="111" t="s">
        <v>426</v>
      </c>
      <c r="O1" s="111" t="s">
        <v>427</v>
      </c>
      <c r="P1" s="111" t="s">
        <v>428</v>
      </c>
      <c r="Q1" s="111" t="s">
        <v>429</v>
      </c>
      <c r="R1" s="111" t="s">
        <v>430</v>
      </c>
      <c r="S1" s="111" t="s">
        <v>431</v>
      </c>
      <c r="T1" s="111" t="s">
        <v>432</v>
      </c>
      <c r="U1" s="111" t="s">
        <v>433</v>
      </c>
      <c r="V1" s="111" t="s">
        <v>434</v>
      </c>
      <c r="W1" s="111" t="s">
        <v>435</v>
      </c>
      <c r="X1" s="111" t="s">
        <v>436</v>
      </c>
    </row>
    <row r="2">
      <c r="A2" s="112"/>
      <c r="B2" s="111"/>
      <c r="C2" s="113"/>
      <c r="D2" s="111" t="s">
        <v>25</v>
      </c>
      <c r="E2" s="111"/>
      <c r="F2" s="111"/>
      <c r="G2" s="111"/>
      <c r="H2" s="114"/>
      <c r="I2" s="112"/>
      <c r="J2" s="111"/>
      <c r="K2" s="111"/>
      <c r="L2" s="111"/>
      <c r="M2" s="111"/>
      <c r="N2" s="111"/>
      <c r="O2" s="115"/>
      <c r="P2" s="115"/>
      <c r="Q2" s="115"/>
      <c r="R2" s="111"/>
      <c r="S2" s="115"/>
      <c r="T2" s="111"/>
      <c r="U2" s="111"/>
      <c r="V2" s="111"/>
      <c r="W2" s="115"/>
      <c r="X2" s="111"/>
    </row>
    <row r="3">
      <c r="A3" s="112"/>
      <c r="B3" s="111"/>
      <c r="C3" s="113"/>
      <c r="D3" s="111" t="s">
        <v>172</v>
      </c>
      <c r="E3" s="111"/>
      <c r="F3" s="111"/>
      <c r="G3" s="111"/>
      <c r="H3" s="114"/>
      <c r="I3" s="112"/>
      <c r="J3" s="111"/>
      <c r="K3" s="111"/>
      <c r="L3" s="111"/>
      <c r="M3" s="111"/>
      <c r="N3" s="111"/>
      <c r="O3" s="111"/>
      <c r="P3" s="115"/>
      <c r="Q3" s="115"/>
      <c r="R3" s="115"/>
      <c r="S3" s="115"/>
      <c r="T3" s="111"/>
      <c r="U3" s="111"/>
      <c r="V3" s="111"/>
      <c r="W3" s="115"/>
      <c r="X3" s="111"/>
    </row>
    <row r="4">
      <c r="A4" s="112"/>
      <c r="B4" s="111"/>
      <c r="C4" s="113"/>
      <c r="D4" s="111" t="s">
        <v>244</v>
      </c>
      <c r="E4" s="111"/>
      <c r="F4" s="111"/>
      <c r="G4" s="111"/>
      <c r="H4" s="114"/>
      <c r="I4" s="112"/>
      <c r="J4" s="111"/>
      <c r="K4" s="111"/>
      <c r="L4" s="111"/>
      <c r="M4" s="111"/>
      <c r="N4" s="111"/>
      <c r="O4" s="115"/>
      <c r="P4" s="115"/>
      <c r="Q4" s="115"/>
      <c r="R4" s="115"/>
      <c r="S4" s="111"/>
      <c r="T4" s="111"/>
      <c r="U4" s="111"/>
      <c r="V4" s="111"/>
      <c r="W4" s="115"/>
      <c r="X4" s="111"/>
    </row>
    <row r="5">
      <c r="A5" s="112"/>
      <c r="B5" s="111"/>
      <c r="C5" s="113"/>
      <c r="D5" s="111" t="s">
        <v>437</v>
      </c>
      <c r="E5" s="111"/>
      <c r="F5" s="111"/>
      <c r="G5" s="111"/>
      <c r="H5" s="114"/>
      <c r="I5" s="112"/>
      <c r="J5" s="111"/>
      <c r="K5" s="111"/>
      <c r="L5" s="111"/>
      <c r="M5" s="111"/>
      <c r="N5" s="111"/>
      <c r="O5" s="115"/>
      <c r="P5" s="111"/>
      <c r="Q5" s="115"/>
      <c r="R5" s="115"/>
      <c r="S5" s="115"/>
      <c r="T5" s="115"/>
      <c r="U5" s="111"/>
      <c r="V5" s="111"/>
      <c r="W5" s="115"/>
      <c r="X5" s="111"/>
    </row>
    <row r="6">
      <c r="D6" s="111" t="s">
        <v>85</v>
      </c>
    </row>
    <row r="7">
      <c r="A7" s="112"/>
      <c r="B7" s="111"/>
      <c r="C7" s="113"/>
      <c r="D7" s="111" t="s">
        <v>137</v>
      </c>
      <c r="E7" s="111"/>
      <c r="F7" s="111"/>
      <c r="G7" s="111"/>
      <c r="H7" s="114"/>
      <c r="I7" s="112"/>
      <c r="J7" s="111"/>
      <c r="K7" s="111"/>
      <c r="L7" s="111"/>
      <c r="M7" s="111"/>
      <c r="N7" s="111"/>
      <c r="O7" s="115"/>
      <c r="P7" s="115"/>
      <c r="Q7" s="111"/>
      <c r="R7" s="115"/>
      <c r="S7" s="115"/>
      <c r="T7" s="111"/>
      <c r="U7" s="111"/>
      <c r="V7" s="111"/>
      <c r="W7" s="115"/>
      <c r="X7" s="111"/>
    </row>
    <row r="8">
      <c r="A8" s="112"/>
      <c r="B8" s="111"/>
      <c r="C8" s="113"/>
      <c r="D8" s="111" t="s">
        <v>246</v>
      </c>
      <c r="E8" s="111"/>
      <c r="F8" s="111"/>
      <c r="G8" s="111"/>
      <c r="H8" s="114"/>
      <c r="I8" s="112"/>
      <c r="J8" s="111"/>
      <c r="K8" s="111"/>
      <c r="L8" s="111"/>
      <c r="M8" s="111"/>
      <c r="N8" s="115"/>
      <c r="O8" s="115"/>
      <c r="P8" s="111"/>
      <c r="Q8" s="115"/>
      <c r="R8" s="115"/>
      <c r="S8" s="115"/>
      <c r="T8" s="115"/>
      <c r="U8" s="111"/>
      <c r="V8" s="111"/>
      <c r="W8" s="115"/>
      <c r="X8" s="111"/>
    </row>
    <row r="9">
      <c r="A9" s="112"/>
      <c r="B9" s="111"/>
      <c r="C9" s="113"/>
      <c r="D9" s="111" t="s">
        <v>175</v>
      </c>
      <c r="E9" s="111"/>
      <c r="F9" s="111"/>
      <c r="G9" s="111"/>
      <c r="H9" s="114"/>
      <c r="I9" s="112"/>
      <c r="J9" s="111"/>
      <c r="K9" s="111"/>
      <c r="L9" s="111"/>
      <c r="M9" s="111"/>
      <c r="N9" s="111"/>
      <c r="O9" s="115"/>
      <c r="P9" s="115"/>
      <c r="Q9" s="111"/>
      <c r="R9" s="115"/>
      <c r="S9" s="115"/>
      <c r="T9" s="111"/>
      <c r="U9" s="111"/>
      <c r="V9" s="111"/>
      <c r="W9" s="115"/>
      <c r="X9" s="111"/>
    </row>
    <row r="10">
      <c r="D10" s="111" t="s">
        <v>247</v>
      </c>
    </row>
    <row r="11">
      <c r="A11" s="112"/>
      <c r="B11" s="111"/>
      <c r="C11" s="113"/>
      <c r="D11" s="111" t="s">
        <v>129</v>
      </c>
      <c r="E11" s="111"/>
      <c r="F11" s="111"/>
      <c r="G11" s="111"/>
      <c r="H11" s="114"/>
      <c r="I11" s="112"/>
      <c r="J11" s="111"/>
      <c r="K11" s="111"/>
      <c r="L11" s="111"/>
      <c r="M11" s="111"/>
      <c r="N11" s="111"/>
      <c r="O11" s="115"/>
      <c r="P11" s="111"/>
      <c r="Q11" s="115"/>
      <c r="R11" s="115"/>
      <c r="S11" s="115"/>
      <c r="T11" s="111"/>
      <c r="U11" s="111"/>
      <c r="V11" s="111"/>
      <c r="W11" s="115"/>
      <c r="X11" s="111"/>
    </row>
    <row r="12">
      <c r="D12" s="111" t="s">
        <v>109</v>
      </c>
    </row>
    <row r="13">
      <c r="D13" s="111" t="s">
        <v>49</v>
      </c>
    </row>
    <row r="14">
      <c r="A14" s="112"/>
      <c r="B14" s="111"/>
      <c r="C14" s="113"/>
      <c r="D14" s="111" t="s">
        <v>27</v>
      </c>
      <c r="E14" s="111"/>
      <c r="F14" s="111"/>
      <c r="G14" s="111"/>
      <c r="H14" s="114"/>
      <c r="I14" s="112"/>
      <c r="J14" s="111"/>
      <c r="K14" s="111"/>
      <c r="L14" s="111"/>
      <c r="M14" s="111"/>
      <c r="N14" s="111"/>
      <c r="O14" s="115"/>
      <c r="P14" s="115"/>
      <c r="Q14" s="115"/>
      <c r="R14" s="111"/>
      <c r="S14" s="115"/>
      <c r="T14" s="111"/>
      <c r="U14" s="111"/>
      <c r="V14" s="111"/>
      <c r="W14" s="115"/>
      <c r="X14" s="111"/>
    </row>
    <row r="15">
      <c r="A15" s="112"/>
      <c r="B15" s="111"/>
      <c r="C15" s="113"/>
      <c r="D15" s="111" t="s">
        <v>119</v>
      </c>
      <c r="E15" s="111"/>
      <c r="F15" s="111"/>
      <c r="G15" s="111"/>
      <c r="H15" s="114"/>
      <c r="I15" s="112"/>
      <c r="J15" s="111"/>
      <c r="K15" s="111"/>
      <c r="L15" s="111"/>
      <c r="M15" s="111"/>
      <c r="N15" s="111"/>
      <c r="O15" s="115"/>
      <c r="P15" s="111"/>
      <c r="Q15" s="115"/>
      <c r="R15" s="115"/>
      <c r="S15" s="115"/>
      <c r="T15" s="111"/>
      <c r="U15" s="111"/>
      <c r="V15" s="111"/>
      <c r="W15" s="115"/>
      <c r="X15" s="111"/>
    </row>
    <row r="16">
      <c r="A16" s="112"/>
      <c r="B16" s="111"/>
      <c r="C16" s="113"/>
      <c r="D16" s="111" t="s">
        <v>229</v>
      </c>
      <c r="E16" s="111"/>
      <c r="F16" s="111"/>
      <c r="G16" s="111"/>
      <c r="H16" s="114"/>
      <c r="I16" s="112"/>
      <c r="J16" s="111"/>
      <c r="K16" s="111"/>
      <c r="L16" s="111"/>
      <c r="M16" s="111"/>
      <c r="N16" s="111"/>
      <c r="O16" s="115"/>
      <c r="P16" s="111"/>
      <c r="Q16" s="115"/>
      <c r="R16" s="115"/>
      <c r="S16" s="115"/>
      <c r="T16" s="111"/>
      <c r="U16" s="111"/>
      <c r="V16" s="111"/>
      <c r="W16" s="115"/>
      <c r="X16" s="111"/>
    </row>
    <row r="17">
      <c r="A17" s="112"/>
      <c r="B17" s="111"/>
      <c r="C17" s="113"/>
      <c r="D17" s="111" t="s">
        <v>157</v>
      </c>
      <c r="E17" s="111"/>
      <c r="F17" s="111"/>
      <c r="G17" s="111"/>
      <c r="H17" s="114"/>
      <c r="I17" s="112"/>
      <c r="J17" s="111"/>
      <c r="K17" s="111"/>
      <c r="L17" s="111"/>
      <c r="M17" s="111"/>
      <c r="N17" s="111"/>
      <c r="O17" s="115"/>
      <c r="P17" s="115"/>
      <c r="Q17" s="115"/>
      <c r="R17" s="111"/>
      <c r="S17" s="115"/>
      <c r="T17" s="111"/>
      <c r="U17" s="111"/>
      <c r="V17" s="111"/>
      <c r="W17" s="115"/>
      <c r="X17" s="111"/>
    </row>
    <row r="18">
      <c r="A18" s="112"/>
      <c r="B18" s="111"/>
      <c r="C18" s="113"/>
      <c r="D18" s="111" t="s">
        <v>127</v>
      </c>
      <c r="E18" s="111"/>
      <c r="F18" s="111"/>
      <c r="G18" s="111"/>
      <c r="H18" s="114"/>
      <c r="I18" s="112"/>
      <c r="J18" s="111"/>
      <c r="K18" s="111"/>
      <c r="L18" s="111"/>
      <c r="M18" s="111"/>
      <c r="N18" s="111"/>
      <c r="O18" s="115"/>
      <c r="P18" s="115"/>
      <c r="Q18" s="115"/>
      <c r="R18" s="115"/>
      <c r="S18" s="111"/>
      <c r="T18" s="115"/>
      <c r="U18" s="111"/>
      <c r="V18" s="111"/>
      <c r="W18" s="115"/>
      <c r="X18" s="111"/>
    </row>
    <row r="19">
      <c r="D19" s="111" t="s">
        <v>139</v>
      </c>
    </row>
    <row r="20">
      <c r="A20" s="112"/>
      <c r="B20" s="111"/>
      <c r="C20" s="113"/>
      <c r="D20" s="111" t="s">
        <v>8</v>
      </c>
      <c r="E20" s="111"/>
      <c r="F20" s="111"/>
      <c r="G20" s="111"/>
      <c r="H20" s="114"/>
      <c r="I20" s="112"/>
      <c r="J20" s="111"/>
      <c r="K20" s="111"/>
      <c r="L20" s="111"/>
      <c r="M20" s="111"/>
      <c r="N20" s="111"/>
      <c r="O20" s="115"/>
      <c r="P20" s="111"/>
      <c r="Q20" s="115"/>
      <c r="R20" s="115"/>
      <c r="S20" s="115"/>
      <c r="T20" s="111"/>
      <c r="U20" s="111"/>
      <c r="V20" s="111"/>
      <c r="W20" s="115"/>
      <c r="X20" s="111"/>
    </row>
    <row r="21">
      <c r="D21" s="111" t="s">
        <v>19</v>
      </c>
    </row>
    <row r="22">
      <c r="A22" s="112"/>
      <c r="B22" s="111"/>
      <c r="C22" s="113"/>
      <c r="D22" s="111" t="s">
        <v>249</v>
      </c>
      <c r="E22" s="111"/>
      <c r="F22" s="111"/>
      <c r="G22" s="111"/>
      <c r="H22" s="114"/>
      <c r="I22" s="112"/>
      <c r="J22" s="111"/>
      <c r="K22" s="111"/>
      <c r="L22" s="111"/>
      <c r="M22" s="111"/>
      <c r="N22" s="111"/>
      <c r="O22" s="115"/>
      <c r="P22" s="115"/>
      <c r="Q22" s="111"/>
      <c r="R22" s="115"/>
      <c r="S22" s="115"/>
      <c r="T22" s="111"/>
      <c r="U22" s="111"/>
      <c r="V22" s="111"/>
      <c r="W22" s="115"/>
      <c r="X22" s="111"/>
    </row>
    <row r="23">
      <c r="D23" s="111" t="s">
        <v>50</v>
      </c>
    </row>
    <row r="24">
      <c r="D24" s="111" t="s">
        <v>194</v>
      </c>
    </row>
    <row r="25">
      <c r="A25" s="112"/>
      <c r="B25" s="111"/>
      <c r="C25" s="113"/>
      <c r="D25" s="111" t="s">
        <v>28</v>
      </c>
      <c r="E25" s="111"/>
      <c r="F25" s="111"/>
      <c r="G25" s="111"/>
      <c r="H25" s="114"/>
      <c r="I25" s="112"/>
      <c r="J25" s="111"/>
      <c r="K25" s="111"/>
      <c r="L25" s="111"/>
      <c r="M25" s="111"/>
      <c r="N25" s="111"/>
      <c r="O25" s="111"/>
      <c r="P25" s="115"/>
      <c r="Q25" s="115"/>
      <c r="R25" s="115"/>
      <c r="S25" s="115"/>
      <c r="T25" s="111"/>
      <c r="U25" s="111"/>
      <c r="V25" s="111"/>
      <c r="W25" s="115"/>
      <c r="X25" s="111"/>
    </row>
    <row r="26">
      <c r="D26" s="111" t="s">
        <v>32</v>
      </c>
    </row>
    <row r="27">
      <c r="A27" s="112"/>
      <c r="B27" s="111"/>
      <c r="C27" s="113"/>
      <c r="D27" s="111" t="s">
        <v>98</v>
      </c>
      <c r="E27" s="111"/>
      <c r="F27" s="111"/>
      <c r="G27" s="111"/>
      <c r="H27" s="114"/>
      <c r="I27" s="112"/>
      <c r="J27" s="111"/>
      <c r="K27" s="111"/>
      <c r="L27" s="111"/>
      <c r="M27" s="111"/>
      <c r="N27" s="111"/>
      <c r="O27" s="111"/>
      <c r="P27" s="115"/>
      <c r="Q27" s="115"/>
      <c r="R27" s="115"/>
      <c r="S27" s="115"/>
      <c r="T27" s="111"/>
      <c r="U27" s="111"/>
      <c r="V27" s="111"/>
      <c r="W27" s="115"/>
      <c r="X27" s="111"/>
    </row>
    <row r="28">
      <c r="D28" s="111" t="s">
        <v>81</v>
      </c>
    </row>
    <row r="29">
      <c r="D29" s="111" t="s">
        <v>250</v>
      </c>
    </row>
    <row r="30">
      <c r="A30" s="112"/>
      <c r="B30" s="111"/>
      <c r="C30" s="113"/>
      <c r="D30" s="111" t="s">
        <v>73</v>
      </c>
      <c r="E30" s="111"/>
      <c r="F30" s="111"/>
      <c r="G30" s="111"/>
      <c r="H30" s="114"/>
      <c r="I30" s="112"/>
      <c r="J30" s="111"/>
      <c r="K30" s="111"/>
      <c r="L30" s="111"/>
      <c r="M30" s="111"/>
      <c r="N30" s="111"/>
      <c r="O30" s="115"/>
      <c r="P30" s="115"/>
      <c r="Q30" s="115"/>
      <c r="R30" s="111"/>
      <c r="S30" s="115"/>
      <c r="T30" s="111"/>
      <c r="U30" s="111"/>
      <c r="V30" s="111"/>
      <c r="W30" s="115"/>
      <c r="X30" s="111"/>
    </row>
    <row r="31">
      <c r="D31" s="111" t="s">
        <v>70</v>
      </c>
    </row>
    <row r="32">
      <c r="A32" s="112"/>
      <c r="B32" s="111"/>
      <c r="C32" s="113"/>
      <c r="D32" s="111" t="s">
        <v>99</v>
      </c>
      <c r="E32" s="111"/>
      <c r="F32" s="111"/>
      <c r="G32" s="111"/>
      <c r="H32" s="114"/>
      <c r="I32" s="112"/>
      <c r="J32" s="111"/>
      <c r="K32" s="111"/>
      <c r="L32" s="111"/>
      <c r="M32" s="111"/>
      <c r="N32" s="111"/>
      <c r="O32" s="115"/>
      <c r="P32" s="111"/>
      <c r="Q32" s="115"/>
      <c r="R32" s="115"/>
      <c r="S32" s="115"/>
      <c r="T32" s="111"/>
      <c r="U32" s="111"/>
      <c r="V32" s="111"/>
      <c r="W32" s="111"/>
      <c r="X32" s="111"/>
    </row>
    <row r="33">
      <c r="A33" s="112"/>
      <c r="B33" s="111"/>
      <c r="C33" s="113"/>
      <c r="D33" s="111" t="s">
        <v>94</v>
      </c>
      <c r="E33" s="111"/>
      <c r="F33" s="111"/>
      <c r="G33" s="111"/>
      <c r="H33" s="114"/>
      <c r="I33" s="112"/>
      <c r="J33" s="111"/>
      <c r="K33" s="111"/>
      <c r="L33" s="111"/>
      <c r="M33" s="111"/>
      <c r="N33" s="111"/>
      <c r="O33" s="115"/>
      <c r="P33" s="115"/>
      <c r="Q33" s="111"/>
      <c r="R33" s="115"/>
      <c r="S33" s="115"/>
      <c r="T33" s="111"/>
      <c r="U33" s="111"/>
      <c r="V33" s="111"/>
      <c r="W33" s="115"/>
      <c r="X33" s="111"/>
    </row>
    <row r="34">
      <c r="A34" s="112"/>
      <c r="B34" s="111"/>
      <c r="C34" s="113"/>
      <c r="D34" s="111" t="s">
        <v>148</v>
      </c>
      <c r="E34" s="111"/>
      <c r="F34" s="111"/>
      <c r="G34" s="111"/>
      <c r="H34" s="114"/>
      <c r="I34" s="112"/>
      <c r="J34" s="111"/>
      <c r="K34" s="111"/>
      <c r="L34" s="111"/>
      <c r="M34" s="111"/>
      <c r="N34" s="111"/>
      <c r="O34" s="111"/>
      <c r="P34" s="115"/>
      <c r="Q34" s="115"/>
      <c r="R34" s="115"/>
      <c r="S34" s="115"/>
      <c r="T34" s="115"/>
      <c r="U34" s="111"/>
      <c r="V34" s="111"/>
      <c r="W34" s="115"/>
      <c r="X34" s="111"/>
    </row>
    <row r="35">
      <c r="A35" s="112"/>
      <c r="B35" s="111"/>
      <c r="C35" s="113"/>
      <c r="D35" s="111" t="s">
        <v>182</v>
      </c>
      <c r="E35" s="111"/>
      <c r="F35" s="111"/>
      <c r="G35" s="111"/>
      <c r="H35" s="114"/>
      <c r="I35" s="112"/>
      <c r="J35" s="111"/>
      <c r="K35" s="111"/>
      <c r="L35" s="111"/>
      <c r="M35" s="111"/>
      <c r="N35" s="111"/>
      <c r="O35" s="115"/>
      <c r="P35" s="111"/>
      <c r="Q35" s="115"/>
      <c r="R35" s="115"/>
      <c r="S35" s="115"/>
      <c r="T35" s="111"/>
      <c r="U35" s="111"/>
      <c r="V35" s="111"/>
      <c r="W35" s="111"/>
      <c r="X35" s="111"/>
    </row>
    <row r="36">
      <c r="A36" s="112"/>
      <c r="B36" s="111"/>
      <c r="C36" s="113"/>
      <c r="D36" s="111" t="s">
        <v>29</v>
      </c>
      <c r="E36" s="111"/>
      <c r="F36" s="111"/>
      <c r="G36" s="111"/>
      <c r="H36" s="114"/>
      <c r="I36" s="112"/>
      <c r="J36" s="111"/>
      <c r="K36" s="111"/>
      <c r="L36" s="111"/>
      <c r="M36" s="111"/>
      <c r="N36" s="111"/>
      <c r="O36" s="111"/>
      <c r="P36" s="115"/>
      <c r="Q36" s="115"/>
      <c r="R36" s="115"/>
      <c r="S36" s="115"/>
      <c r="T36" s="111"/>
      <c r="U36" s="111"/>
      <c r="V36" s="111"/>
      <c r="W36" s="115"/>
      <c r="X36" s="111"/>
    </row>
    <row r="37">
      <c r="A37" s="112"/>
      <c r="B37" s="111"/>
      <c r="C37" s="113"/>
      <c r="D37" s="111" t="s">
        <v>30</v>
      </c>
      <c r="E37" s="111"/>
      <c r="F37" s="111"/>
      <c r="G37" s="111"/>
      <c r="H37" s="114"/>
      <c r="I37" s="112"/>
      <c r="J37" s="111"/>
      <c r="K37" s="111"/>
      <c r="L37" s="111"/>
      <c r="M37" s="111"/>
      <c r="N37" s="111"/>
      <c r="O37" s="115"/>
      <c r="P37" s="115"/>
      <c r="Q37" s="115"/>
      <c r="R37" s="111"/>
      <c r="S37" s="115"/>
      <c r="T37" s="111"/>
      <c r="U37" s="111"/>
      <c r="V37" s="111"/>
      <c r="W37" s="115"/>
      <c r="X37" s="111"/>
    </row>
    <row r="38">
      <c r="A38" s="112"/>
      <c r="B38" s="111"/>
      <c r="C38" s="113"/>
      <c r="D38" s="111" t="s">
        <v>31</v>
      </c>
      <c r="E38" s="111"/>
      <c r="F38" s="111"/>
      <c r="G38" s="111"/>
      <c r="H38" s="114"/>
      <c r="I38" s="112"/>
      <c r="J38" s="111"/>
      <c r="K38" s="111"/>
      <c r="L38" s="111"/>
      <c r="M38" s="111"/>
      <c r="N38" s="111"/>
      <c r="O38" s="115"/>
      <c r="P38" s="115"/>
      <c r="Q38" s="111"/>
      <c r="R38" s="115"/>
      <c r="S38" s="115"/>
      <c r="T38" s="111"/>
      <c r="U38" s="111"/>
      <c r="V38" s="111"/>
      <c r="W38" s="115"/>
      <c r="X38" s="111"/>
    </row>
    <row r="39">
      <c r="A39" s="112"/>
      <c r="B39" s="111"/>
      <c r="C39" s="113"/>
      <c r="D39" s="111" t="s">
        <v>178</v>
      </c>
      <c r="E39" s="111"/>
      <c r="F39" s="115"/>
      <c r="G39" s="111"/>
      <c r="H39" s="114"/>
      <c r="I39" s="112"/>
      <c r="J39" s="111"/>
      <c r="K39" s="111"/>
      <c r="L39" s="111"/>
      <c r="M39" s="111"/>
      <c r="N39" s="111"/>
      <c r="O39" s="111"/>
      <c r="P39" s="115"/>
      <c r="Q39" s="115"/>
      <c r="R39" s="115"/>
      <c r="S39" s="115"/>
      <c r="T39" s="111"/>
      <c r="U39" s="111"/>
      <c r="V39" s="111"/>
      <c r="W39" s="115"/>
      <c r="X39" s="111"/>
    </row>
    <row r="40">
      <c r="A40" s="112"/>
      <c r="B40" s="111"/>
      <c r="C40" s="113"/>
      <c r="D40" s="111" t="s">
        <v>197</v>
      </c>
      <c r="E40" s="111"/>
      <c r="F40" s="111"/>
      <c r="G40" s="111"/>
      <c r="H40" s="114"/>
      <c r="I40" s="112"/>
      <c r="J40" s="111"/>
      <c r="K40" s="111"/>
      <c r="L40" s="111"/>
      <c r="M40" s="111"/>
      <c r="N40" s="111"/>
      <c r="O40" s="111"/>
      <c r="P40" s="115"/>
      <c r="Q40" s="115"/>
      <c r="R40" s="115"/>
      <c r="S40" s="115"/>
      <c r="T40" s="111"/>
      <c r="U40" s="111"/>
      <c r="V40" s="111"/>
      <c r="W40" s="115"/>
      <c r="X40" s="111"/>
    </row>
    <row r="41">
      <c r="D41" s="111" t="s">
        <v>80</v>
      </c>
    </row>
    <row r="42">
      <c r="A42" s="112"/>
      <c r="B42" s="111"/>
      <c r="C42" s="113"/>
      <c r="D42" s="111" t="s">
        <v>89</v>
      </c>
      <c r="E42" s="111"/>
      <c r="F42" s="111"/>
      <c r="G42" s="111"/>
      <c r="H42" s="114"/>
      <c r="I42" s="112"/>
      <c r="J42" s="111"/>
      <c r="K42" s="111"/>
      <c r="L42" s="111"/>
      <c r="M42" s="111"/>
      <c r="N42" s="111"/>
      <c r="O42" s="115"/>
      <c r="P42" s="115"/>
      <c r="Q42" s="115"/>
      <c r="R42" s="111"/>
      <c r="S42" s="115"/>
      <c r="T42" s="115"/>
      <c r="U42" s="111"/>
      <c r="V42" s="111"/>
      <c r="W42" s="115"/>
      <c r="X42" s="111"/>
    </row>
    <row r="43">
      <c r="A43" s="112"/>
      <c r="B43" s="111"/>
      <c r="C43" s="113"/>
      <c r="D43" s="111" t="s">
        <v>131</v>
      </c>
      <c r="E43" s="111"/>
      <c r="F43" s="111"/>
      <c r="G43" s="111"/>
      <c r="H43" s="114"/>
      <c r="I43" s="112"/>
      <c r="J43" s="111"/>
      <c r="K43" s="111"/>
      <c r="L43" s="111"/>
      <c r="M43" s="111"/>
      <c r="N43" s="111"/>
      <c r="O43" s="111"/>
      <c r="P43" s="115"/>
      <c r="Q43" s="115"/>
      <c r="R43" s="115"/>
      <c r="S43" s="115"/>
      <c r="T43" s="111"/>
      <c r="U43" s="111"/>
      <c r="V43" s="111"/>
      <c r="W43" s="115"/>
      <c r="X43" s="111"/>
    </row>
    <row r="44">
      <c r="A44" s="112"/>
      <c r="B44" s="111"/>
      <c r="C44" s="113"/>
      <c r="D44" s="111" t="s">
        <v>95</v>
      </c>
      <c r="E44" s="111"/>
      <c r="F44" s="111"/>
      <c r="G44" s="111"/>
      <c r="H44" s="114"/>
      <c r="I44" s="112"/>
      <c r="J44" s="111"/>
      <c r="K44" s="111"/>
      <c r="L44" s="111"/>
      <c r="M44" s="111"/>
      <c r="N44" s="111"/>
      <c r="O44" s="115"/>
      <c r="P44" s="115"/>
      <c r="Q44" s="115"/>
      <c r="R44" s="115"/>
      <c r="S44" s="111"/>
      <c r="T44" s="111"/>
      <c r="U44" s="111"/>
      <c r="V44" s="111"/>
      <c r="W44" s="111"/>
      <c r="X44" s="111"/>
    </row>
    <row r="45">
      <c r="A45" s="112"/>
      <c r="B45" s="111"/>
      <c r="C45" s="113"/>
      <c r="D45" s="111" t="s">
        <v>213</v>
      </c>
      <c r="E45" s="111"/>
      <c r="F45" s="111"/>
      <c r="G45" s="111"/>
      <c r="H45" s="114"/>
      <c r="I45" s="112"/>
      <c r="J45" s="111"/>
      <c r="K45" s="111"/>
      <c r="L45" s="111"/>
      <c r="M45" s="111"/>
      <c r="N45" s="111"/>
      <c r="O45" s="115"/>
      <c r="P45" s="115"/>
      <c r="Q45" s="111"/>
      <c r="R45" s="115"/>
      <c r="S45" s="115"/>
      <c r="T45" s="111"/>
      <c r="U45" s="111"/>
      <c r="V45" s="111"/>
      <c r="W45" s="115"/>
      <c r="X45" s="111"/>
    </row>
    <row r="46">
      <c r="D46" s="111" t="s">
        <v>152</v>
      </c>
    </row>
    <row r="47">
      <c r="D47" s="111" t="s">
        <v>217</v>
      </c>
    </row>
    <row r="48">
      <c r="A48" s="112"/>
      <c r="B48" s="111"/>
      <c r="C48" s="113"/>
      <c r="D48" s="111" t="s">
        <v>10</v>
      </c>
      <c r="E48" s="111"/>
      <c r="F48" s="115"/>
      <c r="G48" s="111"/>
      <c r="H48" s="114"/>
      <c r="I48" s="112"/>
      <c r="J48" s="111"/>
      <c r="K48" s="111"/>
      <c r="L48" s="111"/>
      <c r="M48" s="111"/>
      <c r="N48" s="111"/>
      <c r="O48" s="111"/>
      <c r="P48" s="115"/>
      <c r="Q48" s="115"/>
      <c r="R48" s="115"/>
      <c r="S48" s="115"/>
      <c r="T48" s="111"/>
      <c r="U48" s="111"/>
      <c r="V48" s="111"/>
      <c r="W48" s="115"/>
      <c r="X48" s="111"/>
    </row>
    <row r="49">
      <c r="D49" s="111" t="s">
        <v>177</v>
      </c>
    </row>
    <row r="50">
      <c r="A50" s="112"/>
      <c r="B50" s="111"/>
      <c r="C50" s="113"/>
      <c r="D50" s="111" t="s">
        <v>11</v>
      </c>
      <c r="E50" s="111"/>
      <c r="F50" s="111"/>
      <c r="G50" s="111"/>
      <c r="H50" s="114"/>
      <c r="I50" s="112"/>
      <c r="J50" s="111"/>
      <c r="K50" s="111"/>
      <c r="L50" s="111"/>
      <c r="M50" s="111"/>
      <c r="N50" s="111"/>
      <c r="O50" s="111"/>
      <c r="P50" s="115"/>
      <c r="Q50" s="115"/>
      <c r="R50" s="115"/>
      <c r="S50" s="115"/>
      <c r="T50" s="111"/>
      <c r="U50" s="111"/>
      <c r="V50" s="111"/>
      <c r="W50" s="111"/>
      <c r="X50" s="111"/>
    </row>
    <row r="51">
      <c r="D51" s="111" t="s">
        <v>147</v>
      </c>
    </row>
    <row r="52">
      <c r="A52" s="112"/>
      <c r="B52" s="111"/>
      <c r="C52" s="113"/>
      <c r="D52" s="111" t="s">
        <v>158</v>
      </c>
      <c r="E52" s="111"/>
      <c r="F52" s="111"/>
      <c r="G52" s="111"/>
      <c r="H52" s="114"/>
      <c r="I52" s="112"/>
      <c r="J52" s="111"/>
      <c r="K52" s="111"/>
      <c r="L52" s="111"/>
      <c r="M52" s="111"/>
      <c r="N52" s="111"/>
      <c r="O52" s="115"/>
      <c r="P52" s="115"/>
      <c r="Q52" s="115"/>
      <c r="R52" s="111"/>
      <c r="S52" s="115"/>
      <c r="T52" s="111"/>
      <c r="U52" s="111"/>
      <c r="V52" s="111"/>
      <c r="W52" s="115"/>
      <c r="X52" s="111"/>
    </row>
    <row r="53">
      <c r="D53" s="111" t="s">
        <v>135</v>
      </c>
    </row>
    <row r="54">
      <c r="A54" s="112"/>
      <c r="B54" s="111"/>
      <c r="C54" s="113"/>
      <c r="D54" s="111" t="s">
        <v>159</v>
      </c>
      <c r="E54" s="111"/>
      <c r="F54" s="111"/>
      <c r="G54" s="111"/>
      <c r="H54" s="114"/>
      <c r="I54" s="112"/>
      <c r="J54" s="111"/>
      <c r="K54" s="111"/>
      <c r="L54" s="111"/>
      <c r="M54" s="111"/>
      <c r="N54" s="111"/>
      <c r="O54" s="115"/>
      <c r="P54" s="115"/>
      <c r="Q54" s="115"/>
      <c r="R54" s="115"/>
      <c r="S54" s="111"/>
      <c r="T54" s="111"/>
      <c r="U54" s="111"/>
      <c r="V54" s="111"/>
      <c r="W54" s="115"/>
      <c r="X54" s="111"/>
    </row>
    <row r="55">
      <c r="A55" s="112"/>
      <c r="B55" s="111"/>
      <c r="C55" s="113"/>
      <c r="D55" s="111" t="s">
        <v>12</v>
      </c>
      <c r="E55" s="111"/>
      <c r="F55" s="111"/>
      <c r="G55" s="111"/>
      <c r="H55" s="114"/>
      <c r="I55" s="112"/>
      <c r="J55" s="111"/>
      <c r="K55" s="111"/>
      <c r="L55" s="111"/>
      <c r="M55" s="111"/>
      <c r="N55" s="111"/>
      <c r="O55" s="115"/>
      <c r="P55" s="111"/>
      <c r="Q55" s="115"/>
      <c r="R55" s="115"/>
      <c r="S55" s="115"/>
      <c r="T55" s="111"/>
      <c r="U55" s="111"/>
      <c r="V55" s="111"/>
      <c r="W55" s="111"/>
      <c r="X55" s="111"/>
    </row>
    <row r="56">
      <c r="A56" s="112"/>
      <c r="B56" s="111"/>
      <c r="C56" s="113"/>
      <c r="D56" s="111" t="s">
        <v>146</v>
      </c>
      <c r="E56" s="111"/>
      <c r="F56" s="111"/>
      <c r="G56" s="111"/>
      <c r="H56" s="114"/>
      <c r="I56" s="112"/>
      <c r="J56" s="111"/>
      <c r="K56" s="111"/>
      <c r="L56" s="111"/>
      <c r="M56" s="111"/>
      <c r="N56" s="111"/>
      <c r="O56" s="115"/>
      <c r="P56" s="115"/>
      <c r="Q56" s="115"/>
      <c r="R56" s="111"/>
      <c r="S56" s="115"/>
      <c r="T56" s="111"/>
      <c r="U56" s="111"/>
      <c r="V56" s="111"/>
      <c r="W56" s="115"/>
      <c r="X56" s="111"/>
    </row>
    <row r="57">
      <c r="A57" s="112"/>
      <c r="B57" s="111"/>
      <c r="C57" s="113"/>
      <c r="D57" s="111" t="s">
        <v>146</v>
      </c>
      <c r="E57" s="111"/>
      <c r="F57" s="111"/>
      <c r="G57" s="111"/>
      <c r="H57" s="114"/>
      <c r="I57" s="112"/>
      <c r="J57" s="111"/>
      <c r="K57" s="111"/>
      <c r="L57" s="111"/>
      <c r="M57" s="111"/>
      <c r="N57" s="111"/>
      <c r="O57" s="115"/>
      <c r="P57" s="115"/>
      <c r="Q57" s="115"/>
      <c r="R57" s="115"/>
      <c r="S57" s="111"/>
      <c r="T57" s="111"/>
      <c r="U57" s="111"/>
      <c r="V57" s="111"/>
      <c r="W57" s="115"/>
      <c r="X57" s="111"/>
    </row>
    <row r="58">
      <c r="D58" s="111" t="s">
        <v>13</v>
      </c>
    </row>
    <row r="59">
      <c r="A59" s="112"/>
      <c r="B59" s="111"/>
      <c r="C59" s="113"/>
      <c r="D59" s="111" t="s">
        <v>153</v>
      </c>
      <c r="E59" s="111"/>
      <c r="F59" s="111"/>
      <c r="G59" s="111"/>
      <c r="H59" s="114"/>
      <c r="I59" s="112"/>
      <c r="J59" s="111"/>
      <c r="K59" s="111"/>
      <c r="L59" s="111"/>
      <c r="M59" s="111"/>
      <c r="N59" s="111"/>
      <c r="O59" s="115"/>
      <c r="P59" s="115"/>
      <c r="Q59" s="115"/>
      <c r="R59" s="115"/>
      <c r="S59" s="111"/>
      <c r="T59" s="111"/>
      <c r="U59" s="111"/>
      <c r="V59" s="111"/>
      <c r="W59" s="115"/>
      <c r="X59" s="111"/>
    </row>
    <row r="60">
      <c r="A60" s="112"/>
      <c r="B60" s="111"/>
      <c r="C60" s="113"/>
      <c r="D60" s="111" t="s">
        <v>107</v>
      </c>
      <c r="E60" s="111"/>
      <c r="F60" s="111"/>
      <c r="G60" s="111"/>
      <c r="H60" s="114"/>
      <c r="I60" s="112"/>
      <c r="J60" s="111"/>
      <c r="K60" s="111"/>
      <c r="L60" s="111"/>
      <c r="M60" s="111"/>
      <c r="N60" s="111"/>
      <c r="O60" s="115"/>
      <c r="P60" s="115"/>
      <c r="Q60" s="111"/>
      <c r="R60" s="115"/>
      <c r="S60" s="115"/>
      <c r="T60" s="111"/>
      <c r="U60" s="111"/>
      <c r="V60" s="111"/>
      <c r="W60" s="115"/>
      <c r="X60" s="111"/>
    </row>
    <row r="61">
      <c r="A61" s="112"/>
      <c r="B61" s="111"/>
      <c r="C61" s="113"/>
      <c r="D61" s="111" t="s">
        <v>169</v>
      </c>
      <c r="E61" s="111"/>
      <c r="F61" s="111"/>
      <c r="G61" s="111"/>
      <c r="H61" s="114"/>
      <c r="I61" s="112"/>
      <c r="J61" s="111"/>
      <c r="K61" s="111"/>
      <c r="L61" s="111"/>
      <c r="M61" s="111"/>
      <c r="N61" s="111"/>
      <c r="O61" s="115"/>
      <c r="P61" s="115"/>
      <c r="Q61" s="111"/>
      <c r="R61" s="115"/>
      <c r="S61" s="115"/>
      <c r="T61" s="111"/>
      <c r="U61" s="111"/>
      <c r="V61" s="111"/>
      <c r="W61" s="111"/>
      <c r="X61" s="111"/>
    </row>
    <row r="62">
      <c r="A62" s="112"/>
      <c r="B62" s="111"/>
      <c r="C62" s="113"/>
      <c r="D62" s="111" t="s">
        <v>121</v>
      </c>
      <c r="E62" s="111"/>
      <c r="F62" s="111"/>
      <c r="G62" s="111"/>
      <c r="H62" s="114"/>
      <c r="I62" s="112"/>
      <c r="J62" s="111"/>
      <c r="K62" s="111"/>
      <c r="L62" s="111"/>
      <c r="M62" s="111"/>
      <c r="N62" s="111"/>
      <c r="O62" s="115"/>
      <c r="P62" s="115"/>
      <c r="Q62" s="115"/>
      <c r="R62" s="111"/>
      <c r="S62" s="115"/>
      <c r="T62" s="111"/>
      <c r="U62" s="111"/>
      <c r="V62" s="111"/>
      <c r="W62" s="115"/>
      <c r="X62" s="111"/>
    </row>
    <row r="63">
      <c r="A63" s="112"/>
      <c r="B63" s="111"/>
      <c r="C63" s="113"/>
      <c r="D63" s="111" t="s">
        <v>251</v>
      </c>
      <c r="E63" s="111"/>
      <c r="F63" s="111"/>
      <c r="G63" s="111"/>
      <c r="H63" s="114"/>
      <c r="I63" s="112"/>
      <c r="J63" s="111"/>
      <c r="K63" s="111"/>
      <c r="L63" s="111"/>
      <c r="M63" s="111"/>
      <c r="N63" s="111"/>
      <c r="O63" s="115"/>
      <c r="P63" s="115"/>
      <c r="Q63" s="115"/>
      <c r="R63" s="111"/>
      <c r="S63" s="115"/>
      <c r="T63" s="111"/>
      <c r="U63" s="111"/>
      <c r="V63" s="111"/>
      <c r="W63" s="115"/>
      <c r="X63" s="111"/>
    </row>
    <row r="64">
      <c r="D64" s="111" t="s">
        <v>110</v>
      </c>
    </row>
    <row r="65">
      <c r="A65" s="112"/>
      <c r="B65" s="111"/>
      <c r="C65" s="113"/>
      <c r="D65" s="111" t="s">
        <v>75</v>
      </c>
      <c r="E65" s="111"/>
      <c r="F65" s="111"/>
      <c r="G65" s="111"/>
      <c r="H65" s="114"/>
      <c r="I65" s="112"/>
      <c r="J65" s="111"/>
      <c r="K65" s="111"/>
      <c r="L65" s="111"/>
      <c r="M65" s="111"/>
      <c r="N65" s="111"/>
      <c r="O65" s="111"/>
      <c r="P65" s="115"/>
      <c r="Q65" s="115"/>
      <c r="R65" s="115"/>
      <c r="S65" s="115"/>
      <c r="T65" s="111"/>
      <c r="U65" s="111"/>
      <c r="V65" s="111"/>
      <c r="W65" s="115"/>
      <c r="X65" s="111"/>
    </row>
    <row r="66">
      <c r="D66" s="111" t="s">
        <v>76</v>
      </c>
    </row>
    <row r="67">
      <c r="A67" s="112"/>
      <c r="B67" s="111"/>
      <c r="C67" s="113"/>
      <c r="D67" s="111" t="s">
        <v>72</v>
      </c>
      <c r="E67" s="111"/>
      <c r="F67" s="111"/>
      <c r="G67" s="111"/>
      <c r="H67" s="114"/>
      <c r="I67" s="112"/>
      <c r="J67" s="111"/>
      <c r="K67" s="111"/>
      <c r="L67" s="111"/>
      <c r="M67" s="111"/>
      <c r="N67" s="111"/>
      <c r="O67" s="115"/>
      <c r="P67" s="111"/>
      <c r="Q67" s="115"/>
      <c r="R67" s="115"/>
      <c r="S67" s="115"/>
      <c r="T67" s="111"/>
      <c r="U67" s="111"/>
      <c r="V67" s="111"/>
      <c r="W67" s="115"/>
      <c r="X67" s="111"/>
    </row>
    <row r="68">
      <c r="A68" s="112"/>
      <c r="B68" s="111"/>
      <c r="C68" s="113"/>
      <c r="D68" s="111" t="s">
        <v>225</v>
      </c>
      <c r="E68" s="111"/>
      <c r="F68" s="111"/>
      <c r="G68" s="111"/>
      <c r="H68" s="114"/>
      <c r="I68" s="112"/>
      <c r="J68" s="111"/>
      <c r="K68" s="111"/>
      <c r="L68" s="111"/>
      <c r="M68" s="111"/>
      <c r="N68" s="111"/>
      <c r="O68" s="115"/>
      <c r="P68" s="115"/>
      <c r="Q68" s="115"/>
      <c r="R68" s="115"/>
      <c r="S68" s="111"/>
      <c r="T68" s="111"/>
      <c r="U68" s="111"/>
      <c r="V68" s="111"/>
      <c r="W68" s="115"/>
      <c r="X68" s="111"/>
    </row>
    <row r="69">
      <c r="A69" s="112"/>
      <c r="B69" s="111"/>
      <c r="C69" s="113"/>
      <c r="D69" s="111" t="s">
        <v>226</v>
      </c>
      <c r="E69" s="111"/>
      <c r="F69" s="111"/>
      <c r="G69" s="111"/>
      <c r="H69" s="114"/>
      <c r="I69" s="112"/>
      <c r="J69" s="111"/>
      <c r="K69" s="111"/>
      <c r="L69" s="111"/>
      <c r="M69" s="111"/>
      <c r="N69" s="111"/>
      <c r="O69" s="115"/>
      <c r="P69" s="115"/>
      <c r="Q69" s="111"/>
      <c r="R69" s="115"/>
      <c r="S69" s="115"/>
      <c r="T69" s="111"/>
      <c r="U69" s="111"/>
      <c r="V69" s="111"/>
      <c r="W69" s="115"/>
      <c r="X69" s="111"/>
    </row>
    <row r="70">
      <c r="A70" s="112"/>
      <c r="B70" s="111"/>
      <c r="C70" s="113"/>
      <c r="D70" s="111" t="s">
        <v>84</v>
      </c>
      <c r="E70" s="111"/>
      <c r="F70" s="111"/>
      <c r="G70" s="111"/>
      <c r="H70" s="114"/>
      <c r="I70" s="112"/>
      <c r="J70" s="111"/>
      <c r="K70" s="111"/>
      <c r="L70" s="111"/>
      <c r="M70" s="111"/>
      <c r="N70" s="111"/>
      <c r="O70" s="115"/>
      <c r="P70" s="115"/>
      <c r="Q70" s="111"/>
      <c r="R70" s="115"/>
      <c r="S70" s="115"/>
      <c r="T70" s="111"/>
      <c r="U70" s="111"/>
      <c r="V70" s="111"/>
      <c r="W70" s="115"/>
      <c r="X70" s="111"/>
    </row>
    <row r="71">
      <c r="A71" s="112"/>
      <c r="B71" s="111"/>
      <c r="C71" s="113"/>
      <c r="D71" s="111" t="s">
        <v>84</v>
      </c>
      <c r="E71" s="111"/>
      <c r="F71" s="111"/>
      <c r="G71" s="111"/>
      <c r="H71" s="114"/>
      <c r="I71" s="112"/>
      <c r="J71" s="111"/>
      <c r="K71" s="111"/>
      <c r="L71" s="111"/>
      <c r="M71" s="111"/>
      <c r="N71" s="111"/>
      <c r="O71" s="115"/>
      <c r="P71" s="115"/>
      <c r="Q71" s="111"/>
      <c r="R71" s="115"/>
      <c r="S71" s="115"/>
      <c r="T71" s="111"/>
      <c r="U71" s="111"/>
      <c r="V71" s="111"/>
      <c r="W71" s="115"/>
      <c r="X71" s="111"/>
    </row>
    <row r="72">
      <c r="D72" s="111" t="s">
        <v>61</v>
      </c>
    </row>
    <row r="73">
      <c r="A73" s="112"/>
      <c r="B73" s="111"/>
      <c r="C73" s="113"/>
      <c r="D73" s="111" t="s">
        <v>123</v>
      </c>
      <c r="E73" s="111"/>
      <c r="F73" s="111"/>
      <c r="G73" s="111"/>
      <c r="H73" s="114"/>
      <c r="I73" s="112"/>
      <c r="J73" s="111"/>
      <c r="K73" s="111"/>
      <c r="L73" s="111"/>
      <c r="M73" s="111"/>
      <c r="N73" s="111"/>
      <c r="O73" s="115"/>
      <c r="P73" s="115"/>
      <c r="Q73" s="115"/>
      <c r="R73" s="111"/>
      <c r="S73" s="115"/>
      <c r="T73" s="111"/>
      <c r="U73" s="111"/>
      <c r="V73" s="111"/>
      <c r="W73" s="115"/>
      <c r="X73" s="111"/>
    </row>
    <row r="74">
      <c r="A74" s="112"/>
      <c r="B74" s="111"/>
      <c r="C74" s="113"/>
      <c r="D74" s="111" t="s">
        <v>23</v>
      </c>
      <c r="E74" s="111"/>
      <c r="F74" s="111"/>
      <c r="G74" s="111"/>
      <c r="H74" s="114"/>
      <c r="I74" s="112"/>
      <c r="J74" s="111"/>
      <c r="K74" s="111"/>
      <c r="L74" s="111"/>
      <c r="M74" s="111"/>
      <c r="N74" s="111"/>
      <c r="O74" s="115"/>
      <c r="P74" s="115"/>
      <c r="Q74" s="115"/>
      <c r="R74" s="115"/>
      <c r="S74" s="111"/>
      <c r="T74" s="111"/>
      <c r="U74" s="111"/>
      <c r="V74" s="111"/>
      <c r="W74" s="115"/>
      <c r="X74" s="111"/>
    </row>
    <row r="75">
      <c r="A75" s="112"/>
      <c r="B75" s="111"/>
      <c r="C75" s="113"/>
      <c r="D75" s="111" t="s">
        <v>155</v>
      </c>
      <c r="E75" s="111"/>
      <c r="F75" s="111"/>
      <c r="G75" s="111"/>
      <c r="H75" s="114"/>
      <c r="I75" s="112"/>
      <c r="J75" s="111"/>
      <c r="K75" s="111"/>
      <c r="L75" s="111"/>
      <c r="M75" s="111"/>
      <c r="N75" s="111"/>
      <c r="O75" s="115"/>
      <c r="P75" s="111"/>
      <c r="Q75" s="115"/>
      <c r="R75" s="115"/>
      <c r="S75" s="115"/>
      <c r="T75" s="115"/>
      <c r="U75" s="111"/>
      <c r="V75" s="111"/>
      <c r="W75" s="115"/>
      <c r="X75" s="111"/>
    </row>
    <row r="76">
      <c r="A76" s="112"/>
      <c r="B76" s="111"/>
      <c r="C76" s="113"/>
      <c r="D76" s="111" t="s">
        <v>141</v>
      </c>
      <c r="E76" s="111"/>
      <c r="F76" s="111"/>
      <c r="G76" s="111"/>
      <c r="H76" s="114"/>
      <c r="I76" s="112"/>
      <c r="J76" s="111"/>
      <c r="K76" s="111"/>
      <c r="L76" s="111"/>
      <c r="M76" s="111"/>
      <c r="N76" s="111"/>
      <c r="O76" s="115"/>
      <c r="P76" s="111"/>
      <c r="Q76" s="115"/>
      <c r="R76" s="115"/>
      <c r="S76" s="115"/>
      <c r="T76" s="111"/>
      <c r="U76" s="111"/>
      <c r="V76" s="111"/>
      <c r="W76" s="115"/>
      <c r="X76" s="111"/>
    </row>
    <row r="77">
      <c r="D77" s="111" t="s">
        <v>252</v>
      </c>
    </row>
    <row r="78" hidden="1">
      <c r="A78" s="112"/>
      <c r="B78" s="111"/>
      <c r="C78" s="113"/>
      <c r="D78" s="111" t="s">
        <v>74</v>
      </c>
      <c r="E78" s="111"/>
      <c r="F78" s="111"/>
      <c r="G78" s="111"/>
      <c r="H78" s="114"/>
      <c r="I78" s="112"/>
      <c r="J78" s="111"/>
      <c r="K78" s="111"/>
      <c r="L78" s="111"/>
      <c r="M78" s="111"/>
      <c r="N78" s="111"/>
      <c r="O78" s="111"/>
      <c r="P78" s="115"/>
      <c r="Q78" s="115"/>
      <c r="R78" s="115"/>
      <c r="S78" s="115"/>
      <c r="T78" s="111"/>
      <c r="U78" s="111"/>
      <c r="V78" s="111"/>
      <c r="W78" s="111"/>
      <c r="X78" s="111"/>
    </row>
    <row r="79">
      <c r="D79" s="111" t="s">
        <v>62</v>
      </c>
    </row>
    <row r="80" hidden="1">
      <c r="A80" s="112"/>
      <c r="B80" s="111"/>
      <c r="C80" s="113"/>
      <c r="D80" s="111" t="s">
        <v>35</v>
      </c>
      <c r="E80" s="111"/>
      <c r="F80" s="111"/>
      <c r="G80" s="111"/>
      <c r="H80" s="114"/>
      <c r="I80" s="112"/>
      <c r="J80" s="111"/>
      <c r="K80" s="111"/>
      <c r="L80" s="111"/>
      <c r="M80" s="111"/>
      <c r="N80" s="111"/>
      <c r="O80" s="111"/>
      <c r="P80" s="115"/>
      <c r="Q80" s="115"/>
      <c r="R80" s="115"/>
      <c r="S80" s="115"/>
      <c r="T80" s="111"/>
      <c r="U80" s="111"/>
      <c r="V80" s="111"/>
      <c r="W80" s="115"/>
      <c r="X80" s="111"/>
    </row>
    <row r="81">
      <c r="A81" s="112"/>
      <c r="B81" s="111"/>
      <c r="C81" s="113"/>
      <c r="D81" s="111" t="s">
        <v>78</v>
      </c>
      <c r="E81" s="111"/>
      <c r="F81" s="111"/>
      <c r="G81" s="111"/>
      <c r="H81" s="114"/>
      <c r="I81" s="112"/>
      <c r="J81" s="111"/>
      <c r="K81" s="111"/>
      <c r="L81" s="111"/>
      <c r="M81" s="111"/>
      <c r="N81" s="111"/>
      <c r="O81" s="115"/>
      <c r="P81" s="115"/>
      <c r="Q81" s="115"/>
      <c r="R81" s="111"/>
      <c r="S81" s="115"/>
      <c r="T81" s="111"/>
      <c r="U81" s="111"/>
      <c r="V81" s="111"/>
      <c r="W81" s="115"/>
      <c r="X81" s="111"/>
    </row>
    <row r="82">
      <c r="A82" s="112"/>
      <c r="B82" s="111"/>
      <c r="C82" s="113"/>
      <c r="D82" s="111" t="s">
        <v>195</v>
      </c>
      <c r="E82" s="111"/>
      <c r="F82" s="111"/>
      <c r="G82" s="111"/>
      <c r="H82" s="114"/>
      <c r="I82" s="112"/>
      <c r="J82" s="111"/>
      <c r="K82" s="111"/>
      <c r="L82" s="111"/>
      <c r="M82" s="111"/>
      <c r="N82" s="111"/>
      <c r="O82" s="111"/>
      <c r="P82" s="115"/>
      <c r="Q82" s="115"/>
      <c r="R82" s="115"/>
      <c r="S82" s="115"/>
      <c r="T82" s="111"/>
      <c r="U82" s="111"/>
      <c r="V82" s="111"/>
      <c r="W82" s="115"/>
      <c r="X82" s="111"/>
    </row>
    <row r="83">
      <c r="A83" s="112"/>
      <c r="B83" s="111"/>
      <c r="C83" s="113"/>
      <c r="D83" s="111" t="s">
        <v>195</v>
      </c>
      <c r="E83" s="111"/>
      <c r="F83" s="111"/>
      <c r="G83" s="111"/>
      <c r="H83" s="114"/>
      <c r="I83" s="112"/>
      <c r="J83" s="111"/>
      <c r="K83" s="111"/>
      <c r="L83" s="111"/>
      <c r="M83" s="111"/>
      <c r="N83" s="111"/>
      <c r="O83" s="115"/>
      <c r="P83" s="111"/>
      <c r="Q83" s="115"/>
      <c r="R83" s="115"/>
      <c r="S83" s="115"/>
      <c r="T83" s="111"/>
      <c r="U83" s="111"/>
      <c r="V83" s="111"/>
      <c r="W83" s="115"/>
      <c r="X83" s="111"/>
    </row>
    <row r="84">
      <c r="D84" s="111" t="s">
        <v>253</v>
      </c>
    </row>
    <row r="85">
      <c r="D85" s="111" t="s">
        <v>38</v>
      </c>
    </row>
    <row r="86">
      <c r="A86" s="112"/>
      <c r="B86" s="111"/>
      <c r="C86" s="113"/>
      <c r="D86" s="111" t="s">
        <v>221</v>
      </c>
      <c r="E86" s="111"/>
      <c r="F86" s="111"/>
      <c r="G86" s="111"/>
      <c r="H86" s="114"/>
      <c r="I86" s="112"/>
      <c r="J86" s="111"/>
      <c r="K86" s="111"/>
      <c r="L86" s="111"/>
      <c r="M86" s="111"/>
      <c r="N86" s="111"/>
      <c r="O86" s="115"/>
      <c r="P86" s="115"/>
      <c r="Q86" s="115"/>
      <c r="R86" s="111"/>
      <c r="S86" s="115"/>
      <c r="T86" s="111"/>
      <c r="U86" s="111"/>
      <c r="V86" s="111"/>
      <c r="W86" s="115"/>
      <c r="X86" s="111"/>
    </row>
    <row r="87">
      <c r="A87" s="112"/>
      <c r="B87" s="111"/>
      <c r="C87" s="113"/>
      <c r="D87" s="111" t="s">
        <v>125</v>
      </c>
      <c r="E87" s="111"/>
      <c r="F87" s="111"/>
      <c r="G87" s="111"/>
      <c r="H87" s="114"/>
      <c r="I87" s="112"/>
      <c r="J87" s="111"/>
      <c r="K87" s="111"/>
      <c r="L87" s="111"/>
      <c r="M87" s="111"/>
      <c r="N87" s="111"/>
      <c r="O87" s="115"/>
      <c r="P87" s="111"/>
      <c r="Q87" s="115"/>
      <c r="R87" s="115"/>
      <c r="S87" s="115"/>
      <c r="T87" s="115"/>
      <c r="U87" s="111"/>
      <c r="V87" s="111"/>
      <c r="W87" s="115"/>
      <c r="X87" s="111"/>
    </row>
    <row r="88">
      <c r="A88" s="112"/>
      <c r="B88" s="111"/>
      <c r="C88" s="113"/>
      <c r="D88" s="111" t="s">
        <v>52</v>
      </c>
      <c r="E88" s="111"/>
      <c r="F88" s="111"/>
      <c r="G88" s="111"/>
      <c r="H88" s="114"/>
      <c r="I88" s="112"/>
      <c r="J88" s="111"/>
      <c r="K88" s="111"/>
      <c r="L88" s="111"/>
      <c r="M88" s="111"/>
      <c r="N88" s="111"/>
      <c r="O88" s="115"/>
      <c r="P88" s="111"/>
      <c r="Q88" s="115"/>
      <c r="R88" s="115"/>
      <c r="S88" s="115"/>
      <c r="T88" s="111"/>
      <c r="U88" s="111"/>
      <c r="V88" s="111"/>
      <c r="W88" s="115"/>
      <c r="X88" s="111"/>
    </row>
    <row r="89">
      <c r="A89" s="112"/>
      <c r="B89" s="111"/>
      <c r="C89" s="113"/>
      <c r="D89" s="111" t="s">
        <v>122</v>
      </c>
      <c r="E89" s="111"/>
      <c r="F89" s="111"/>
      <c r="G89" s="111"/>
      <c r="H89" s="114"/>
      <c r="I89" s="112"/>
      <c r="J89" s="111"/>
      <c r="K89" s="111"/>
      <c r="L89" s="111"/>
      <c r="M89" s="111"/>
      <c r="N89" s="111"/>
      <c r="O89" s="115"/>
      <c r="P89" s="115"/>
      <c r="Q89" s="111"/>
      <c r="R89" s="115"/>
      <c r="S89" s="115"/>
      <c r="T89" s="111"/>
      <c r="U89" s="111"/>
      <c r="V89" s="111"/>
      <c r="W89" s="115"/>
      <c r="X89" s="111"/>
    </row>
    <row r="90">
      <c r="A90" s="112"/>
      <c r="B90" s="111"/>
      <c r="C90" s="113"/>
      <c r="D90" s="111" t="s">
        <v>254</v>
      </c>
      <c r="E90" s="111"/>
      <c r="F90" s="111"/>
      <c r="G90" s="111"/>
      <c r="H90" s="114"/>
      <c r="I90" s="112"/>
      <c r="J90" s="111"/>
      <c r="K90" s="111"/>
      <c r="L90" s="111"/>
      <c r="M90" s="111"/>
      <c r="N90" s="111"/>
      <c r="O90" s="115"/>
      <c r="P90" s="115"/>
      <c r="Q90" s="111"/>
      <c r="R90" s="115"/>
      <c r="S90" s="115"/>
      <c r="T90" s="111"/>
      <c r="U90" s="111"/>
      <c r="V90" s="111"/>
      <c r="W90" s="115"/>
      <c r="X90" s="111"/>
    </row>
    <row r="91">
      <c r="A91" s="112"/>
      <c r="B91" s="111"/>
      <c r="C91" s="113"/>
      <c r="D91" s="111" t="s">
        <v>174</v>
      </c>
      <c r="E91" s="111"/>
      <c r="F91" s="111"/>
      <c r="G91" s="111"/>
      <c r="H91" s="114"/>
      <c r="I91" s="112"/>
      <c r="J91" s="111"/>
      <c r="K91" s="111"/>
      <c r="L91" s="111"/>
      <c r="M91" s="111"/>
      <c r="N91" s="111"/>
      <c r="O91" s="111"/>
      <c r="P91" s="115"/>
      <c r="Q91" s="115"/>
      <c r="R91" s="115"/>
      <c r="S91" s="115"/>
      <c r="T91" s="111"/>
      <c r="U91" s="111"/>
      <c r="V91" s="111"/>
      <c r="W91" s="115"/>
      <c r="X91" s="111"/>
    </row>
    <row r="92">
      <c r="A92" s="112"/>
      <c r="B92" s="111"/>
      <c r="C92" s="113"/>
      <c r="D92" s="111" t="s">
        <v>179</v>
      </c>
      <c r="E92" s="111"/>
      <c r="F92" s="111"/>
      <c r="G92" s="111"/>
      <c r="H92" s="114"/>
      <c r="I92" s="112"/>
      <c r="J92" s="111"/>
      <c r="K92" s="111"/>
      <c r="L92" s="111"/>
      <c r="M92" s="111"/>
      <c r="N92" s="111"/>
      <c r="O92" s="111"/>
      <c r="P92" s="115"/>
      <c r="Q92" s="115"/>
      <c r="R92" s="115"/>
      <c r="S92" s="115"/>
      <c r="T92" s="111"/>
      <c r="U92" s="111"/>
      <c r="V92" s="111"/>
      <c r="W92" s="115"/>
      <c r="X92" s="111"/>
    </row>
    <row r="93">
      <c r="A93" s="112"/>
      <c r="B93" s="111"/>
      <c r="C93" s="113"/>
      <c r="D93" s="111" t="s">
        <v>83</v>
      </c>
      <c r="E93" s="111"/>
      <c r="F93" s="111"/>
      <c r="G93" s="111"/>
      <c r="H93" s="114"/>
      <c r="I93" s="112"/>
      <c r="J93" s="111"/>
      <c r="K93" s="111"/>
      <c r="L93" s="111"/>
      <c r="M93" s="111"/>
      <c r="N93" s="111"/>
      <c r="O93" s="115"/>
      <c r="P93" s="111"/>
      <c r="Q93" s="115"/>
      <c r="R93" s="115"/>
      <c r="S93" s="115"/>
      <c r="T93" s="111"/>
      <c r="U93" s="111"/>
      <c r="V93" s="111"/>
      <c r="W93" s="115"/>
      <c r="X93" s="111"/>
    </row>
    <row r="94">
      <c r="A94" s="112"/>
      <c r="B94" s="111"/>
      <c r="C94" s="113"/>
      <c r="D94" s="111" t="s">
        <v>138</v>
      </c>
      <c r="E94" s="111"/>
      <c r="F94" s="111"/>
      <c r="G94" s="111"/>
      <c r="H94" s="114"/>
      <c r="I94" s="112"/>
      <c r="J94" s="111"/>
      <c r="K94" s="111"/>
      <c r="L94" s="111"/>
      <c r="M94" s="111"/>
      <c r="N94" s="111"/>
      <c r="O94" s="115"/>
      <c r="P94" s="115"/>
      <c r="Q94" s="115"/>
      <c r="R94" s="111"/>
      <c r="S94" s="115"/>
      <c r="T94" s="111"/>
      <c r="U94" s="111"/>
      <c r="V94" s="111"/>
      <c r="W94" s="115"/>
      <c r="X94" s="111"/>
    </row>
    <row r="95">
      <c r="A95" s="112"/>
      <c r="B95" s="111"/>
      <c r="C95" s="113"/>
      <c r="D95" s="111" t="s">
        <v>255</v>
      </c>
      <c r="E95" s="111"/>
      <c r="F95" s="111"/>
      <c r="G95" s="111"/>
      <c r="H95" s="114"/>
      <c r="I95" s="112"/>
      <c r="J95" s="111"/>
      <c r="K95" s="111"/>
      <c r="L95" s="111"/>
      <c r="M95" s="111"/>
      <c r="N95" s="115"/>
      <c r="O95" s="115"/>
      <c r="P95" s="111"/>
      <c r="Q95" s="115"/>
      <c r="R95" s="115"/>
      <c r="S95" s="115"/>
      <c r="T95" s="115"/>
      <c r="U95" s="111"/>
      <c r="V95" s="111"/>
      <c r="W95" s="111"/>
      <c r="X95" s="111"/>
    </row>
    <row r="96">
      <c r="D96" s="111" t="s">
        <v>14</v>
      </c>
    </row>
    <row r="97">
      <c r="A97" s="112"/>
      <c r="B97" s="111"/>
      <c r="C97" s="113"/>
      <c r="D97" s="111" t="s">
        <v>118</v>
      </c>
      <c r="E97" s="111"/>
      <c r="F97" s="111"/>
      <c r="G97" s="111"/>
      <c r="H97" s="114"/>
      <c r="I97" s="112"/>
      <c r="J97" s="111"/>
      <c r="K97" s="111"/>
      <c r="L97" s="111"/>
      <c r="M97" s="111"/>
      <c r="N97" s="111"/>
      <c r="O97" s="115"/>
      <c r="P97" s="115"/>
      <c r="Q97" s="111"/>
      <c r="R97" s="115"/>
      <c r="S97" s="115"/>
      <c r="T97" s="115"/>
      <c r="U97" s="111"/>
      <c r="V97" s="111"/>
      <c r="W97" s="115"/>
      <c r="X97" s="111"/>
    </row>
    <row r="98">
      <c r="A98" s="112"/>
      <c r="B98" s="111"/>
      <c r="C98" s="113"/>
      <c r="D98" s="111" t="s">
        <v>156</v>
      </c>
      <c r="E98" s="111"/>
      <c r="F98" s="111"/>
      <c r="G98" s="111"/>
      <c r="H98" s="114"/>
      <c r="I98" s="112"/>
      <c r="J98" s="111"/>
      <c r="K98" s="111"/>
      <c r="L98" s="111"/>
      <c r="M98" s="111"/>
      <c r="N98" s="111"/>
      <c r="O98" s="115"/>
      <c r="P98" s="115"/>
      <c r="Q98" s="111"/>
      <c r="R98" s="115"/>
      <c r="S98" s="115"/>
      <c r="T98" s="111"/>
      <c r="U98" s="111"/>
      <c r="V98" s="111"/>
      <c r="W98" s="115"/>
      <c r="X98" s="111"/>
    </row>
    <row r="99">
      <c r="A99" s="112"/>
      <c r="B99" s="111"/>
      <c r="C99" s="113"/>
      <c r="D99" s="111" t="s">
        <v>100</v>
      </c>
      <c r="E99" s="111"/>
      <c r="F99" s="111"/>
      <c r="G99" s="111"/>
      <c r="H99" s="114"/>
      <c r="I99" s="112"/>
      <c r="J99" s="111"/>
      <c r="K99" s="111"/>
      <c r="L99" s="111"/>
      <c r="M99" s="111"/>
      <c r="N99" s="111"/>
      <c r="O99" s="111"/>
      <c r="P99" s="115"/>
      <c r="Q99" s="115"/>
      <c r="R99" s="115"/>
      <c r="S99" s="115"/>
      <c r="T99" s="111"/>
      <c r="U99" s="111"/>
      <c r="V99" s="111"/>
      <c r="W99" s="115"/>
      <c r="X99" s="111"/>
    </row>
    <row r="100">
      <c r="D100" s="111" t="s">
        <v>218</v>
      </c>
    </row>
    <row r="101">
      <c r="D101" s="111" t="s">
        <v>215</v>
      </c>
    </row>
    <row r="102">
      <c r="D102" s="111" t="s">
        <v>77</v>
      </c>
    </row>
    <row r="103">
      <c r="D103" s="111" t="s">
        <v>171</v>
      </c>
    </row>
    <row r="104">
      <c r="A104" s="112"/>
      <c r="B104" s="111"/>
      <c r="C104" s="113"/>
      <c r="D104" s="111" t="s">
        <v>220</v>
      </c>
      <c r="E104" s="111"/>
      <c r="F104" s="111"/>
      <c r="G104" s="111"/>
      <c r="H104" s="114"/>
      <c r="I104" s="112"/>
      <c r="J104" s="111"/>
      <c r="K104" s="111"/>
      <c r="L104" s="111"/>
      <c r="M104" s="111"/>
      <c r="N104" s="111"/>
      <c r="O104" s="115"/>
      <c r="P104" s="115"/>
      <c r="Q104" s="115"/>
      <c r="R104" s="115"/>
      <c r="S104" s="111"/>
      <c r="T104" s="115"/>
      <c r="U104" s="111"/>
      <c r="V104" s="111"/>
      <c r="W104" s="115"/>
      <c r="X104" s="111"/>
    </row>
    <row r="105">
      <c r="A105" s="112"/>
      <c r="B105" s="111"/>
      <c r="C105" s="113"/>
      <c r="D105" s="111" t="s">
        <v>170</v>
      </c>
      <c r="E105" s="111"/>
      <c r="F105" s="111"/>
      <c r="G105" s="111"/>
      <c r="H105" s="114"/>
      <c r="I105" s="112"/>
      <c r="J105" s="111"/>
      <c r="K105" s="111"/>
      <c r="L105" s="111"/>
      <c r="M105" s="111"/>
      <c r="N105" s="111"/>
      <c r="O105" s="115"/>
      <c r="P105" s="115"/>
      <c r="Q105" s="111"/>
      <c r="R105" s="115"/>
      <c r="S105" s="115"/>
      <c r="T105" s="111"/>
      <c r="U105" s="111"/>
      <c r="V105" s="111"/>
      <c r="W105" s="115"/>
      <c r="X105" s="111"/>
    </row>
    <row r="106">
      <c r="A106" s="112"/>
      <c r="B106" s="111"/>
      <c r="C106" s="113"/>
      <c r="D106" s="111" t="s">
        <v>136</v>
      </c>
      <c r="E106" s="111"/>
      <c r="F106" s="111"/>
      <c r="G106" s="111"/>
      <c r="H106" s="114"/>
      <c r="I106" s="112"/>
      <c r="J106" s="111"/>
      <c r="K106" s="111"/>
      <c r="L106" s="111"/>
      <c r="M106" s="111"/>
      <c r="N106" s="111"/>
      <c r="O106" s="111"/>
      <c r="P106" s="115"/>
      <c r="Q106" s="115"/>
      <c r="R106" s="115"/>
      <c r="S106" s="115"/>
      <c r="T106" s="115"/>
      <c r="U106" s="111"/>
      <c r="V106" s="111"/>
      <c r="W106" s="115"/>
      <c r="X106" s="111"/>
    </row>
    <row r="107">
      <c r="A107" s="112"/>
      <c r="B107" s="111"/>
      <c r="C107" s="113"/>
      <c r="D107" s="111" t="s">
        <v>92</v>
      </c>
      <c r="E107" s="111"/>
      <c r="F107" s="111"/>
      <c r="G107" s="111"/>
      <c r="H107" s="114"/>
      <c r="I107" s="112"/>
      <c r="J107" s="111"/>
      <c r="K107" s="111"/>
      <c r="L107" s="111"/>
      <c r="M107" s="111"/>
      <c r="N107" s="111"/>
      <c r="O107" s="115"/>
      <c r="P107" s="111"/>
      <c r="Q107" s="115"/>
      <c r="R107" s="115"/>
      <c r="S107" s="115"/>
      <c r="T107" s="111"/>
      <c r="U107" s="111"/>
      <c r="V107" s="111"/>
      <c r="W107" s="115"/>
      <c r="X107" s="111"/>
    </row>
    <row r="108">
      <c r="A108" s="112"/>
      <c r="B108" s="111"/>
      <c r="C108" s="113"/>
      <c r="D108" s="111" t="s">
        <v>166</v>
      </c>
      <c r="E108" s="111"/>
      <c r="F108" s="111"/>
      <c r="G108" s="111"/>
      <c r="H108" s="114"/>
      <c r="I108" s="112"/>
      <c r="J108" s="111"/>
      <c r="K108" s="111"/>
      <c r="L108" s="111"/>
      <c r="M108" s="111"/>
      <c r="N108" s="111"/>
      <c r="O108" s="115"/>
      <c r="P108" s="115"/>
      <c r="Q108" s="111"/>
      <c r="R108" s="115"/>
      <c r="S108" s="115"/>
      <c r="T108" s="111"/>
      <c r="U108" s="111"/>
      <c r="V108" s="111"/>
      <c r="W108" s="111"/>
      <c r="X108" s="111"/>
    </row>
    <row r="109">
      <c r="A109" s="112"/>
      <c r="B109" s="111"/>
      <c r="C109" s="113"/>
      <c r="D109" s="111" t="s">
        <v>166</v>
      </c>
      <c r="E109" s="111"/>
      <c r="F109" s="111"/>
      <c r="G109" s="111"/>
      <c r="H109" s="114"/>
      <c r="I109" s="112"/>
      <c r="J109" s="111"/>
      <c r="K109" s="111"/>
      <c r="L109" s="111"/>
      <c r="M109" s="111"/>
      <c r="N109" s="111"/>
      <c r="O109" s="115"/>
      <c r="P109" s="111"/>
      <c r="Q109" s="115"/>
      <c r="R109" s="115"/>
      <c r="S109" s="115"/>
      <c r="T109" s="111"/>
      <c r="U109" s="111"/>
      <c r="V109" s="111"/>
      <c r="W109" s="115"/>
      <c r="X109" s="111"/>
    </row>
    <row r="110">
      <c r="A110" s="112"/>
      <c r="B110" s="111"/>
      <c r="C110" s="113"/>
      <c r="D110" s="111" t="s">
        <v>154</v>
      </c>
      <c r="E110" s="111"/>
      <c r="F110" s="111"/>
      <c r="G110" s="111"/>
      <c r="H110" s="114"/>
      <c r="I110" s="112"/>
      <c r="J110" s="111"/>
      <c r="K110" s="111"/>
      <c r="L110" s="111"/>
      <c r="M110" s="111"/>
      <c r="N110" s="111"/>
      <c r="O110" s="111"/>
      <c r="P110" s="115"/>
      <c r="Q110" s="115"/>
      <c r="R110" s="115"/>
      <c r="S110" s="115"/>
      <c r="T110" s="111"/>
      <c r="U110" s="111"/>
      <c r="V110" s="111"/>
      <c r="W110" s="115"/>
      <c r="X110" s="111"/>
    </row>
    <row r="111">
      <c r="A111" s="112"/>
      <c r="B111" s="111"/>
      <c r="C111" s="113"/>
      <c r="D111" s="111" t="s">
        <v>192</v>
      </c>
      <c r="E111" s="111"/>
      <c r="F111" s="111"/>
      <c r="G111" s="111"/>
      <c r="H111" s="114"/>
      <c r="I111" s="112"/>
      <c r="J111" s="111"/>
      <c r="K111" s="111"/>
      <c r="L111" s="111"/>
      <c r="M111" s="111"/>
      <c r="N111" s="111"/>
      <c r="O111" s="115"/>
      <c r="P111" s="111"/>
      <c r="Q111" s="115"/>
      <c r="R111" s="115"/>
      <c r="S111" s="115"/>
      <c r="T111" s="111"/>
      <c r="U111" s="111"/>
      <c r="V111" s="111"/>
      <c r="W111" s="115"/>
      <c r="X111" s="111"/>
    </row>
    <row r="112">
      <c r="A112" s="112"/>
      <c r="B112" s="111"/>
      <c r="C112" s="113"/>
      <c r="D112" s="111" t="s">
        <v>53</v>
      </c>
      <c r="E112" s="111"/>
      <c r="F112" s="111"/>
      <c r="G112" s="111"/>
      <c r="H112" s="114"/>
      <c r="I112" s="112"/>
      <c r="J112" s="111"/>
      <c r="K112" s="111"/>
      <c r="L112" s="111"/>
      <c r="M112" s="111"/>
      <c r="N112" s="111"/>
      <c r="O112" s="115"/>
      <c r="P112" s="111"/>
      <c r="Q112" s="115"/>
      <c r="R112" s="115"/>
      <c r="S112" s="115"/>
      <c r="T112" s="115"/>
      <c r="U112" s="111"/>
      <c r="V112" s="111"/>
      <c r="W112" s="115"/>
      <c r="X112" s="111"/>
    </row>
    <row r="113">
      <c r="A113" s="112"/>
      <c r="B113" s="111"/>
      <c r="C113" s="113"/>
      <c r="D113" s="111" t="s">
        <v>71</v>
      </c>
      <c r="E113" s="111"/>
      <c r="F113" s="111"/>
      <c r="G113" s="111"/>
      <c r="H113" s="114"/>
      <c r="I113" s="112"/>
      <c r="J113" s="111"/>
      <c r="K113" s="111"/>
      <c r="L113" s="111"/>
      <c r="M113" s="111"/>
      <c r="N113" s="111"/>
      <c r="O113" s="115"/>
      <c r="P113" s="115"/>
      <c r="Q113" s="111"/>
      <c r="R113" s="115"/>
      <c r="S113" s="115"/>
      <c r="T113" s="111"/>
      <c r="U113" s="111"/>
      <c r="V113" s="111"/>
      <c r="W113" s="115"/>
      <c r="X113" s="111"/>
    </row>
    <row r="114">
      <c r="D114" s="111" t="s">
        <v>79</v>
      </c>
    </row>
    <row r="115">
      <c r="A115" s="112"/>
      <c r="B115" s="111"/>
      <c r="C115" s="113"/>
      <c r="D115" s="111" t="s">
        <v>15</v>
      </c>
      <c r="E115" s="111"/>
      <c r="F115" s="111"/>
      <c r="G115" s="111"/>
      <c r="H115" s="114"/>
      <c r="I115" s="112"/>
      <c r="J115" s="111"/>
      <c r="K115" s="111"/>
      <c r="L115" s="111"/>
      <c r="M115" s="111"/>
      <c r="N115" s="115"/>
      <c r="O115" s="115"/>
      <c r="P115" s="115"/>
      <c r="Q115" s="115"/>
      <c r="R115" s="111"/>
      <c r="S115" s="115"/>
      <c r="T115" s="115"/>
      <c r="U115" s="111"/>
      <c r="V115" s="111"/>
      <c r="W115" s="115"/>
      <c r="X115" s="111"/>
    </row>
    <row r="116">
      <c r="D116" s="111" t="s">
        <v>132</v>
      </c>
    </row>
    <row r="117">
      <c r="A117" s="112"/>
      <c r="B117" s="111"/>
      <c r="C117" s="113"/>
      <c r="D117" s="111" t="s">
        <v>438</v>
      </c>
      <c r="E117" s="111"/>
      <c r="F117" s="111"/>
      <c r="G117" s="111"/>
      <c r="H117" s="114"/>
      <c r="I117" s="112"/>
      <c r="J117" s="111"/>
      <c r="K117" s="111"/>
      <c r="L117" s="111"/>
      <c r="M117" s="111"/>
      <c r="N117" s="111"/>
      <c r="O117" s="111"/>
      <c r="P117" s="115"/>
      <c r="Q117" s="115"/>
      <c r="R117" s="115"/>
      <c r="S117" s="115"/>
      <c r="T117" s="111"/>
      <c r="U117" s="111"/>
      <c r="V117" s="111"/>
      <c r="W117" s="115"/>
      <c r="X117" s="111"/>
    </row>
    <row r="118">
      <c r="D118" s="111" t="s">
        <v>40</v>
      </c>
    </row>
    <row r="119">
      <c r="A119" s="112"/>
      <c r="B119" s="111"/>
      <c r="C119" s="113"/>
      <c r="D119" s="111" t="s">
        <v>112</v>
      </c>
      <c r="E119" s="111"/>
      <c r="F119" s="111"/>
      <c r="G119" s="111"/>
      <c r="H119" s="114"/>
      <c r="I119" s="112"/>
      <c r="J119" s="111"/>
      <c r="K119" s="111"/>
      <c r="L119" s="111"/>
      <c r="M119" s="111"/>
      <c r="N119" s="111"/>
      <c r="O119" s="115"/>
      <c r="P119" s="115"/>
      <c r="Q119" s="111"/>
      <c r="R119" s="115"/>
      <c r="S119" s="115"/>
      <c r="T119" s="111"/>
      <c r="U119" s="111"/>
      <c r="V119" s="111"/>
      <c r="W119" s="111"/>
      <c r="X119" s="111"/>
    </row>
    <row r="120">
      <c r="A120" s="112"/>
      <c r="B120" s="111"/>
      <c r="C120" s="113"/>
      <c r="D120" s="111" t="s">
        <v>176</v>
      </c>
      <c r="E120" s="111"/>
      <c r="F120" s="111"/>
      <c r="G120" s="111"/>
      <c r="H120" s="114"/>
      <c r="I120" s="112"/>
      <c r="J120" s="111"/>
      <c r="K120" s="111"/>
      <c r="L120" s="111"/>
      <c r="M120" s="111"/>
      <c r="N120" s="111"/>
      <c r="O120" s="111"/>
      <c r="P120" s="115"/>
      <c r="Q120" s="115"/>
      <c r="R120" s="115"/>
      <c r="S120" s="115"/>
      <c r="T120" s="111"/>
      <c r="U120" s="111"/>
      <c r="V120" s="111"/>
      <c r="W120" s="115"/>
      <c r="X120" s="111"/>
    </row>
    <row r="121">
      <c r="A121" s="112"/>
      <c r="B121" s="111"/>
      <c r="C121" s="113"/>
      <c r="D121" s="111" t="s">
        <v>18</v>
      </c>
      <c r="E121" s="111"/>
      <c r="F121" s="111"/>
      <c r="G121" s="111"/>
      <c r="H121" s="114"/>
      <c r="I121" s="112"/>
      <c r="J121" s="111"/>
      <c r="K121" s="111"/>
      <c r="L121" s="111"/>
      <c r="M121" s="111"/>
      <c r="N121" s="111"/>
      <c r="O121" s="115"/>
      <c r="P121" s="111"/>
      <c r="Q121" s="115"/>
      <c r="R121" s="115"/>
      <c r="S121" s="115"/>
      <c r="T121" s="111"/>
      <c r="U121" s="111"/>
      <c r="V121" s="111"/>
      <c r="W121" s="115"/>
      <c r="X121" s="111"/>
    </row>
    <row r="122">
      <c r="A122" s="112"/>
      <c r="B122" s="111"/>
      <c r="C122" s="113"/>
      <c r="D122" s="111" t="s">
        <v>59</v>
      </c>
      <c r="E122" s="111"/>
      <c r="F122" s="111"/>
      <c r="G122" s="111"/>
      <c r="H122" s="114"/>
      <c r="I122" s="112"/>
      <c r="J122" s="111"/>
      <c r="K122" s="111"/>
      <c r="L122" s="111"/>
      <c r="M122" s="111"/>
      <c r="N122" s="111"/>
      <c r="O122" s="115"/>
      <c r="P122" s="111"/>
      <c r="Q122" s="115"/>
      <c r="R122" s="115"/>
      <c r="S122" s="115"/>
      <c r="T122" s="111"/>
      <c r="U122" s="111"/>
      <c r="V122" s="111"/>
      <c r="W122" s="115"/>
      <c r="X122" s="111"/>
    </row>
    <row r="123">
      <c r="D123" s="111" t="s">
        <v>103</v>
      </c>
    </row>
    <row r="124">
      <c r="A124" s="112"/>
      <c r="B124" s="111"/>
      <c r="C124" s="113"/>
      <c r="D124" s="111" t="s">
        <v>54</v>
      </c>
      <c r="E124" s="111"/>
      <c r="F124" s="111"/>
      <c r="G124" s="111"/>
      <c r="H124" s="114"/>
      <c r="I124" s="112"/>
      <c r="J124" s="111"/>
      <c r="K124" s="111"/>
      <c r="L124" s="111"/>
      <c r="M124" s="111"/>
      <c r="N124" s="111"/>
      <c r="O124" s="115"/>
      <c r="P124" s="115"/>
      <c r="Q124" s="115"/>
      <c r="R124" s="111"/>
      <c r="S124" s="115"/>
      <c r="T124" s="111"/>
      <c r="U124" s="111"/>
      <c r="V124" s="111"/>
      <c r="W124" s="115"/>
      <c r="X124" s="111"/>
    </row>
    <row r="125">
      <c r="A125" s="112"/>
      <c r="B125" s="111"/>
      <c r="C125" s="113"/>
      <c r="D125" s="111" t="s">
        <v>120</v>
      </c>
      <c r="E125" s="111"/>
      <c r="F125" s="111"/>
      <c r="G125" s="111"/>
      <c r="H125" s="114"/>
      <c r="I125" s="112"/>
      <c r="J125" s="111"/>
      <c r="K125" s="111"/>
      <c r="L125" s="111"/>
      <c r="M125" s="111"/>
      <c r="N125" s="115"/>
      <c r="O125" s="115"/>
      <c r="P125" s="111"/>
      <c r="Q125" s="115"/>
      <c r="R125" s="115"/>
      <c r="S125" s="115"/>
      <c r="T125" s="111"/>
      <c r="U125" s="111"/>
      <c r="V125" s="111"/>
      <c r="W125" s="115"/>
      <c r="X125" s="111"/>
    </row>
    <row r="126">
      <c r="D126" s="111" t="s">
        <v>20</v>
      </c>
    </row>
    <row r="127">
      <c r="D127" s="111" t="s">
        <v>196</v>
      </c>
    </row>
    <row r="128">
      <c r="A128" s="112"/>
      <c r="B128" s="111"/>
      <c r="C128" s="113"/>
      <c r="D128" s="111" t="s">
        <v>102</v>
      </c>
      <c r="E128" s="111"/>
      <c r="F128" s="111"/>
      <c r="G128" s="111"/>
      <c r="H128" s="114"/>
      <c r="I128" s="112"/>
      <c r="J128" s="111"/>
      <c r="K128" s="111"/>
      <c r="L128" s="111"/>
      <c r="M128" s="111"/>
      <c r="N128" s="111"/>
      <c r="O128" s="115"/>
      <c r="P128" s="115"/>
      <c r="Q128" s="111"/>
      <c r="R128" s="115"/>
      <c r="S128" s="115"/>
      <c r="T128" s="111"/>
      <c r="U128" s="111"/>
      <c r="V128" s="111"/>
      <c r="W128" s="115"/>
      <c r="X128" s="111"/>
    </row>
    <row r="129">
      <c r="A129" s="112"/>
      <c r="B129" s="111"/>
      <c r="C129" s="113"/>
      <c r="D129" s="111" t="s">
        <v>55</v>
      </c>
      <c r="E129" s="111"/>
      <c r="F129" s="111"/>
      <c r="G129" s="111"/>
      <c r="H129" s="114"/>
      <c r="I129" s="112"/>
      <c r="J129" s="111"/>
      <c r="K129" s="111"/>
      <c r="L129" s="111"/>
      <c r="M129" s="111"/>
      <c r="N129" s="111"/>
      <c r="O129" s="115"/>
      <c r="P129" s="115"/>
      <c r="Q129" s="111"/>
      <c r="R129" s="115"/>
      <c r="S129" s="115"/>
      <c r="T129" s="111"/>
      <c r="U129" s="111"/>
      <c r="V129" s="111"/>
      <c r="W129" s="115"/>
      <c r="X129" s="111"/>
    </row>
    <row r="132">
      <c r="E132" s="116">
        <f>129*75</f>
        <v>9675</v>
      </c>
    </row>
  </sheetData>
  <autoFilter ref="$A$1:$X$129">
    <filterColumn colId="3">
      <filters>
        <filter val="Maralee Smith"/>
        <filter val="Hartley Harris"/>
        <filter val="Peyton Wilson"/>
        <filter val="Hank Worley"/>
        <filter val="Conner Wilbanks"/>
        <filter val="Bentley Pierce"/>
        <filter val="Ryder Ensley"/>
        <filter val="Wyatt Lewis"/>
        <filter val="Maggie Holder"/>
        <filter val="Cedar Ray Hollis"/>
        <filter val="Ava Ethridge"/>
        <filter val="Austen Kirk"/>
        <filter val="Chance Williams"/>
        <filter val="Willie Lutz"/>
        <filter val="Annistyn Powell"/>
        <filter val="Mollie Coker"/>
        <filter val="Sydney Claire Dorsey"/>
        <filter val="JC Harris"/>
        <filter val="Zoie Young"/>
        <filter val="Sawyer Walters"/>
        <filter val="Magnolia Hollis"/>
        <filter val="Colt White"/>
        <filter val="Elijah Lewis"/>
        <filter val="Khloe Elliott"/>
        <filter val="Harmon Harris"/>
        <filter val="Paisley Keith"/>
        <filter val="Payson King"/>
        <filter val="Breleigh Buckles"/>
        <filter val="Wilder Gee"/>
        <filter val="Jetson Fiedler"/>
        <filter val="Skylar Smith"/>
        <filter val="Maddison Cagle"/>
        <filter val="Axton Coker"/>
        <filter val="Kylie Long"/>
        <filter val="Alice Smith"/>
        <filter val="Colby White"/>
        <filter val="Addy Hernandez"/>
        <filter val="Bryleigh Dodd"/>
        <filter val="Stetson Guthridge"/>
        <filter val="Harper Buddin"/>
        <filter val="sterling ayers"/>
        <filter val="Kylynn Wyatt"/>
        <filter val="Cora Wilbanks"/>
        <filter val="Parker Walters"/>
        <filter val="Wade Smith"/>
        <filter val="Haze Podskoc"/>
        <filter val="Callahan Konsulis"/>
        <filter val="Kennedy Webb"/>
        <filter val="Ryder Bohannon"/>
        <filter val="Colton Bloodworth"/>
        <filter val="Warren Vaughn"/>
        <filter val="Cash Coker"/>
        <filter val="Colt Nix"/>
        <filter val="Oaklyn Farrer"/>
        <filter val="Emmy Ethridge"/>
        <filter val="Bodi Gravitt"/>
        <filter val="Wylder Vaughn"/>
        <filter val="Lincoln Petty"/>
        <filter val="Avery Wilson"/>
        <filter val="Conlee Swanson"/>
        <filter val="Keziah Wyatt"/>
        <filter val="KayLynn Carpenter"/>
        <filter val="Keegan Sheram"/>
        <filter val="Hadley Kittle"/>
        <filter val="Gunner Hanson"/>
        <filter val="Brody Horton"/>
        <filter val="Hazel Newbold"/>
        <filter val="Hunter Newport"/>
        <filter val="Kyleigh Roberts"/>
        <filter val="Cruz Wilson"/>
        <filter val="Kacyn Garlin"/>
        <filter val="Saylor Wilson"/>
        <filter val="Ryder Gravitt"/>
        <filter val="Evelyn Mae Lutz"/>
        <filter val="Maddox Jones"/>
        <filter val="Camellia Hollis"/>
        <filter val="Kate Stewart"/>
        <filter val="Blair Phipps"/>
        <filter val="Brock Bloodworth"/>
        <filter val="Lauren Stamey"/>
        <filter val="Madelynn Hicks"/>
        <filter val="Layla Carlson"/>
        <filter val="Garrett Rogers"/>
        <filter val="Ridley McLean"/>
        <filter val="Kolter Tipton"/>
        <filter val="Colt Farrer"/>
        <filter val="Waylon Fletcher"/>
        <filter val="Josie Westbrook"/>
        <filter val="Lakota Hernandez"/>
        <filter val="Nolynn Ogle"/>
        <filter val="Jacob Brazell"/>
        <filter val="Collyns Roden"/>
        <filter val="Olin Little"/>
        <filter val="Graylynn Underwood"/>
        <filter val="Isabela Siegert"/>
        <filter val="Eliza Wilson"/>
        <filter val="Landon Mowry"/>
        <filter val="Libby Reed"/>
        <filter val="CorleyBett Haslerig"/>
        <filter val="Kip Sheram"/>
        <filter val="Hollis Bloodworth"/>
        <filter val="Palynn Zarndt"/>
        <filter val="Wyatt Pierce"/>
        <filter val="Emma Horton"/>
        <filter val="Olivia Lee"/>
        <filter val="Coleman Webb"/>
        <filter val="Ryker Smith"/>
        <filter val="Adelina Siegert"/>
        <filter val="Sawyer Drain"/>
        <filter val="Stetson Hall"/>
        <filter val="Hayzen Drain"/>
        <filter val="Cash Smith"/>
        <filter val="Lilli Ethridge"/>
        <filter val="Rhyland Gwin"/>
        <filter val="Colton Holder"/>
        <filter val="Ava Williams"/>
        <filter val="Railee Hernandez"/>
        <filter val="Anderson Williams"/>
        <filter val="Hadley Mae Little"/>
        <filter val="Devin Lecroy"/>
        <filter val="Amerie tipton"/>
        <filter val="Callie Sprayberry"/>
      </filters>
    </filterColumn>
    <sortState ref="A1:X129">
      <sortCondition ref="D1:D129"/>
    </sortState>
  </autoFil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4.0" topLeftCell="E1" activePane="topRight" state="frozen"/>
      <selection activeCell="F2" sqref="F2" pane="topRight"/>
    </sheetView>
  </sheetViews>
  <sheetFormatPr customHeight="1" defaultColWidth="12.63" defaultRowHeight="15.0"/>
  <cols>
    <col customWidth="1" min="1" max="1" width="3.13"/>
    <col customWidth="1" min="2" max="2" width="30.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63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8"/>
      <c r="B3" s="8"/>
      <c r="C3" s="5"/>
      <c r="D3" s="42" t="s">
        <v>64</v>
      </c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9"/>
      <c r="AT3" s="14" t="s">
        <v>4</v>
      </c>
    </row>
    <row r="4">
      <c r="A4" s="15"/>
      <c r="B4" s="15" t="s">
        <v>5</v>
      </c>
      <c r="C4" s="6"/>
      <c r="D4" s="51" t="s">
        <v>66</v>
      </c>
      <c r="E4" s="52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6"/>
      <c r="Z4" s="53" t="s">
        <v>67</v>
      </c>
      <c r="AA4" s="53" t="s">
        <v>68</v>
      </c>
      <c r="AB4" s="53" t="s">
        <v>69</v>
      </c>
      <c r="AC4" s="54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54"/>
      <c r="AT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6"/>
      <c r="Z5" s="22"/>
      <c r="AA5" s="22"/>
      <c r="AB5" s="22"/>
      <c r="AC5" s="43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3"/>
    </row>
    <row r="6">
      <c r="A6" s="20">
        <f t="shared" ref="A6:A21" si="1">ROW(A2)-ROW($A$2)+1</f>
        <v>1</v>
      </c>
      <c r="B6" s="20" t="s">
        <v>70</v>
      </c>
      <c r="C6" s="21"/>
      <c r="D6" s="42">
        <f t="shared" ref="D6:D21" si="2">G6+K6+O6+S6++W6+AA6+AE6+AI6+AM6+AQ6</f>
        <v>47.5</v>
      </c>
      <c r="E6" s="43"/>
      <c r="F6" s="22">
        <v>2.0</v>
      </c>
      <c r="G6" s="22">
        <v>5.0</v>
      </c>
      <c r="H6" s="22">
        <f t="shared" ref="H6:H9" si="3">IF(F6="TO", 0, IF(F6&lt;&gt;"", 1, ""))</f>
        <v>1</v>
      </c>
      <c r="I6" s="43"/>
      <c r="J6" s="22">
        <v>1.0</v>
      </c>
      <c r="K6" s="22">
        <v>10.0</v>
      </c>
      <c r="L6" s="22">
        <f t="shared" ref="L6:L17" si="4">IF(J6="TO", 0, IF(J6&lt;&gt;"", 1, ""))</f>
        <v>1</v>
      </c>
      <c r="M6" s="43"/>
      <c r="N6" s="22">
        <v>3.0</v>
      </c>
      <c r="O6" s="22">
        <v>8.0</v>
      </c>
      <c r="P6" s="22">
        <f t="shared" ref="P6:P17" si="5">IF(N6="TO", 0, IF(N6&lt;&gt;"", 1, ""))</f>
        <v>1</v>
      </c>
      <c r="Q6" s="43"/>
      <c r="R6" s="22">
        <v>3.0</v>
      </c>
      <c r="S6" s="22">
        <v>8.0</v>
      </c>
      <c r="T6" s="22">
        <f t="shared" ref="T6:T17" si="6">IF(R6="TO", 0, IF(R6&lt;&gt;"", 1, ""))</f>
        <v>1</v>
      </c>
      <c r="U6" s="43"/>
      <c r="V6" s="56">
        <v>46117.0</v>
      </c>
      <c r="W6" s="22">
        <v>6.5</v>
      </c>
      <c r="X6" s="22">
        <f t="shared" ref="X6:X21" si="7">IF(V6="TO", 0, IF(V6&lt;&gt;"", 1, ""))</f>
        <v>1</v>
      </c>
      <c r="Y6" s="6"/>
      <c r="Z6" s="22">
        <v>1.0</v>
      </c>
      <c r="AA6" s="22">
        <v>10.0</v>
      </c>
      <c r="AB6" s="22">
        <f t="shared" ref="AB6:AB17" si="8">IF(Z6="TO", 0, IF(Z6&lt;&gt;"", 1, ""))</f>
        <v>1</v>
      </c>
      <c r="AC6" s="43"/>
      <c r="AD6" s="22"/>
      <c r="AE6" s="22"/>
      <c r="AF6" s="22" t="str">
        <f t="shared" ref="AF6:AF9" si="9">IF(AD6="TO", 0, IF(AD6&lt;&gt;"", 1, ""))</f>
        <v/>
      </c>
      <c r="AG6" s="43"/>
      <c r="AH6" s="22"/>
      <c r="AI6" s="22"/>
      <c r="AJ6" s="22" t="str">
        <f t="shared" ref="AJ6:AJ9" si="10">IF(AH6="TO", 0, IF(AH6&lt;&gt;"", 1, ""))</f>
        <v/>
      </c>
      <c r="AK6" s="43"/>
      <c r="AL6" s="22"/>
      <c r="AM6" s="22"/>
      <c r="AN6" s="22" t="str">
        <f t="shared" ref="AN6:AN9" si="11">IF(AL6="TO", 0, IF(AL6&lt;&gt;"", 1, ""))</f>
        <v/>
      </c>
      <c r="AO6" s="43"/>
      <c r="AP6" s="22"/>
      <c r="AQ6" s="22"/>
      <c r="AR6" s="22" t="str">
        <f t="shared" ref="AR6:AR9" si="12">IF(AP6="TO", 0, IF(AP6&lt;&gt;"", 1, ""))</f>
        <v/>
      </c>
      <c r="AS6" s="43"/>
      <c r="AT6" s="22">
        <f t="shared" ref="AT6:AT17" si="13">AR6+AN6+AJ6+AF6+AB6+X6+T6+P6+L6+H6</f>
        <v>6</v>
      </c>
    </row>
    <row r="7">
      <c r="A7" s="20">
        <f t="shared" si="1"/>
        <v>2</v>
      </c>
      <c r="B7" s="24" t="s">
        <v>71</v>
      </c>
      <c r="C7" s="21"/>
      <c r="D7" s="42">
        <f t="shared" si="2"/>
        <v>41</v>
      </c>
      <c r="E7" s="43"/>
      <c r="F7" s="22">
        <v>2.0</v>
      </c>
      <c r="G7" s="22">
        <v>6.0</v>
      </c>
      <c r="H7" s="22">
        <f t="shared" si="3"/>
        <v>1</v>
      </c>
      <c r="I7" s="43"/>
      <c r="J7" s="22">
        <v>3.0</v>
      </c>
      <c r="K7" s="22">
        <v>8.0</v>
      </c>
      <c r="L7" s="22">
        <f t="shared" si="4"/>
        <v>1</v>
      </c>
      <c r="M7" s="43"/>
      <c r="N7" s="22">
        <v>4.0</v>
      </c>
      <c r="O7" s="22">
        <v>7.0</v>
      </c>
      <c r="P7" s="22">
        <f t="shared" si="5"/>
        <v>1</v>
      </c>
      <c r="Q7" s="43"/>
      <c r="R7" s="22">
        <v>7.0</v>
      </c>
      <c r="S7" s="22">
        <v>4.0</v>
      </c>
      <c r="T7" s="22">
        <f t="shared" si="6"/>
        <v>1</v>
      </c>
      <c r="U7" s="43"/>
      <c r="V7" s="22">
        <v>2.0</v>
      </c>
      <c r="W7" s="22">
        <v>9.0</v>
      </c>
      <c r="X7" s="22">
        <f t="shared" si="7"/>
        <v>1</v>
      </c>
      <c r="Y7" s="6"/>
      <c r="Z7" s="22">
        <v>4.0</v>
      </c>
      <c r="AA7" s="22">
        <v>7.0</v>
      </c>
      <c r="AB7" s="22">
        <f t="shared" si="8"/>
        <v>1</v>
      </c>
      <c r="AC7" s="43"/>
      <c r="AD7" s="22"/>
      <c r="AE7" s="22"/>
      <c r="AF7" s="22" t="str">
        <f t="shared" si="9"/>
        <v/>
      </c>
      <c r="AG7" s="43"/>
      <c r="AH7" s="22"/>
      <c r="AI7" s="22"/>
      <c r="AJ7" s="22" t="str">
        <f t="shared" si="10"/>
        <v/>
      </c>
      <c r="AK7" s="43"/>
      <c r="AL7" s="22"/>
      <c r="AM7" s="22"/>
      <c r="AN7" s="22" t="str">
        <f t="shared" si="11"/>
        <v/>
      </c>
      <c r="AO7" s="43"/>
      <c r="AP7" s="22"/>
      <c r="AQ7" s="22"/>
      <c r="AR7" s="22" t="str">
        <f t="shared" si="12"/>
        <v/>
      </c>
      <c r="AS7" s="43"/>
      <c r="AT7" s="22">
        <f t="shared" si="13"/>
        <v>6</v>
      </c>
    </row>
    <row r="8">
      <c r="A8" s="20">
        <f t="shared" si="1"/>
        <v>3</v>
      </c>
      <c r="B8" s="24" t="s">
        <v>72</v>
      </c>
      <c r="C8" s="21"/>
      <c r="D8" s="42">
        <f t="shared" si="2"/>
        <v>39.5</v>
      </c>
      <c r="E8" s="43"/>
      <c r="F8" s="22">
        <v>5.0</v>
      </c>
      <c r="G8" s="22">
        <v>8.5</v>
      </c>
      <c r="H8" s="22">
        <f t="shared" si="3"/>
        <v>1</v>
      </c>
      <c r="I8" s="43"/>
      <c r="J8" s="22">
        <v>2.0</v>
      </c>
      <c r="K8" s="22">
        <v>9.0</v>
      </c>
      <c r="L8" s="22">
        <f t="shared" si="4"/>
        <v>1</v>
      </c>
      <c r="M8" s="43"/>
      <c r="N8" s="22">
        <v>1.0</v>
      </c>
      <c r="O8" s="22">
        <v>10.0</v>
      </c>
      <c r="P8" s="22">
        <f t="shared" si="5"/>
        <v>1</v>
      </c>
      <c r="Q8" s="43"/>
      <c r="R8" s="22">
        <v>9.0</v>
      </c>
      <c r="S8" s="22">
        <v>2.0</v>
      </c>
      <c r="T8" s="22">
        <f t="shared" si="6"/>
        <v>1</v>
      </c>
      <c r="U8" s="43"/>
      <c r="V8" s="22">
        <v>1.0</v>
      </c>
      <c r="W8" s="22">
        <v>10.0</v>
      </c>
      <c r="X8" s="22">
        <f t="shared" si="7"/>
        <v>1</v>
      </c>
      <c r="Y8" s="6"/>
      <c r="Z8" s="22">
        <v>11.0</v>
      </c>
      <c r="AA8" s="22"/>
      <c r="AB8" s="22">
        <f t="shared" si="8"/>
        <v>1</v>
      </c>
      <c r="AC8" s="43"/>
      <c r="AD8" s="22"/>
      <c r="AE8" s="22"/>
      <c r="AF8" s="22" t="str">
        <f t="shared" si="9"/>
        <v/>
      </c>
      <c r="AG8" s="43"/>
      <c r="AH8" s="22"/>
      <c r="AI8" s="22"/>
      <c r="AJ8" s="22" t="str">
        <f t="shared" si="10"/>
        <v/>
      </c>
      <c r="AK8" s="43"/>
      <c r="AL8" s="22"/>
      <c r="AM8" s="22"/>
      <c r="AN8" s="22" t="str">
        <f t="shared" si="11"/>
        <v/>
      </c>
      <c r="AO8" s="43"/>
      <c r="AP8" s="22"/>
      <c r="AQ8" s="22"/>
      <c r="AR8" s="22" t="str">
        <f t="shared" si="12"/>
        <v/>
      </c>
      <c r="AS8" s="43"/>
      <c r="AT8" s="22">
        <f t="shared" si="13"/>
        <v>6</v>
      </c>
    </row>
    <row r="9">
      <c r="A9" s="20">
        <f t="shared" si="1"/>
        <v>4</v>
      </c>
      <c r="B9" s="24" t="s">
        <v>73</v>
      </c>
      <c r="C9" s="21"/>
      <c r="D9" s="42">
        <f t="shared" si="2"/>
        <v>39</v>
      </c>
      <c r="E9" s="43"/>
      <c r="F9" s="22">
        <v>3.0</v>
      </c>
      <c r="G9" s="22">
        <v>10.0</v>
      </c>
      <c r="H9" s="22">
        <f t="shared" si="3"/>
        <v>1</v>
      </c>
      <c r="I9" s="43"/>
      <c r="J9" s="22">
        <v>4.0</v>
      </c>
      <c r="K9" s="22">
        <v>7.0</v>
      </c>
      <c r="L9" s="22">
        <f t="shared" si="4"/>
        <v>1</v>
      </c>
      <c r="M9" s="43"/>
      <c r="N9" s="22">
        <v>2.0</v>
      </c>
      <c r="O9" s="22">
        <v>9.0</v>
      </c>
      <c r="P9" s="22">
        <f t="shared" si="5"/>
        <v>1</v>
      </c>
      <c r="Q9" s="43"/>
      <c r="R9" s="22">
        <v>8.0</v>
      </c>
      <c r="S9" s="22">
        <v>3.0</v>
      </c>
      <c r="T9" s="22">
        <f t="shared" si="6"/>
        <v>1</v>
      </c>
      <c r="U9" s="43"/>
      <c r="V9" s="22">
        <v>9.0</v>
      </c>
      <c r="W9" s="22">
        <v>2.0</v>
      </c>
      <c r="X9" s="22">
        <f t="shared" si="7"/>
        <v>1</v>
      </c>
      <c r="Y9" s="6"/>
      <c r="Z9" s="22">
        <v>3.0</v>
      </c>
      <c r="AA9" s="22">
        <v>8.0</v>
      </c>
      <c r="AB9" s="22">
        <f t="shared" si="8"/>
        <v>1</v>
      </c>
      <c r="AC9" s="43"/>
      <c r="AD9" s="22"/>
      <c r="AE9" s="22"/>
      <c r="AF9" s="22" t="str">
        <f t="shared" si="9"/>
        <v/>
      </c>
      <c r="AG9" s="43"/>
      <c r="AH9" s="22"/>
      <c r="AI9" s="22"/>
      <c r="AJ9" s="22" t="str">
        <f t="shared" si="10"/>
        <v/>
      </c>
      <c r="AK9" s="43"/>
      <c r="AL9" s="22"/>
      <c r="AM9" s="22"/>
      <c r="AN9" s="22" t="str">
        <f t="shared" si="11"/>
        <v/>
      </c>
      <c r="AO9" s="43"/>
      <c r="AP9" s="22"/>
      <c r="AQ9" s="22"/>
      <c r="AR9" s="22" t="str">
        <f t="shared" si="12"/>
        <v/>
      </c>
      <c r="AS9" s="43"/>
      <c r="AT9" s="22">
        <f t="shared" si="13"/>
        <v>6</v>
      </c>
    </row>
    <row r="10">
      <c r="A10" s="20">
        <f t="shared" si="1"/>
        <v>5</v>
      </c>
      <c r="B10" s="24" t="s">
        <v>74</v>
      </c>
      <c r="C10" s="21"/>
      <c r="D10" s="42">
        <f t="shared" si="2"/>
        <v>35</v>
      </c>
      <c r="E10" s="43"/>
      <c r="F10" s="22"/>
      <c r="G10" s="22"/>
      <c r="H10" s="22"/>
      <c r="I10" s="43"/>
      <c r="J10" s="56">
        <v>45878.0</v>
      </c>
      <c r="K10" s="22">
        <v>2.5</v>
      </c>
      <c r="L10" s="22">
        <f t="shared" si="4"/>
        <v>1</v>
      </c>
      <c r="M10" s="43"/>
      <c r="N10" s="22">
        <v>5.0</v>
      </c>
      <c r="O10" s="22">
        <v>6.0</v>
      </c>
      <c r="P10" s="22">
        <f t="shared" si="5"/>
        <v>1</v>
      </c>
      <c r="Q10" s="43"/>
      <c r="R10" s="56">
        <v>45659.0</v>
      </c>
      <c r="S10" s="22">
        <v>9.5</v>
      </c>
      <c r="T10" s="22">
        <f t="shared" si="6"/>
        <v>1</v>
      </c>
      <c r="U10" s="43"/>
      <c r="V10" s="22">
        <v>3.0</v>
      </c>
      <c r="W10" s="22">
        <v>8.0</v>
      </c>
      <c r="X10" s="22">
        <f t="shared" si="7"/>
        <v>1</v>
      </c>
      <c r="Y10" s="6"/>
      <c r="Z10" s="22">
        <v>2.0</v>
      </c>
      <c r="AA10" s="22">
        <v>9.0</v>
      </c>
      <c r="AB10" s="22">
        <f t="shared" si="8"/>
        <v>1</v>
      </c>
      <c r="AC10" s="43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>
        <f t="shared" si="13"/>
        <v>5</v>
      </c>
    </row>
    <row r="11">
      <c r="A11" s="20">
        <f t="shared" si="1"/>
        <v>6</v>
      </c>
      <c r="B11" s="24" t="s">
        <v>75</v>
      </c>
      <c r="C11" s="21"/>
      <c r="D11" s="42">
        <f t="shared" si="2"/>
        <v>27</v>
      </c>
      <c r="E11" s="43"/>
      <c r="F11" s="22">
        <v>0.0</v>
      </c>
      <c r="G11" s="22">
        <v>3.5</v>
      </c>
      <c r="H11" s="22">
        <f t="shared" ref="H11:H12" si="14">IF(F11="TO", 0, IF(F11&lt;&gt;"", 1, ""))</f>
        <v>1</v>
      </c>
      <c r="I11" s="43"/>
      <c r="J11" s="56">
        <v>45878.0</v>
      </c>
      <c r="K11" s="22">
        <v>2.5</v>
      </c>
      <c r="L11" s="22">
        <f t="shared" si="4"/>
        <v>1</v>
      </c>
      <c r="M11" s="43"/>
      <c r="N11" s="22">
        <v>6.0</v>
      </c>
      <c r="O11" s="22">
        <v>5.0</v>
      </c>
      <c r="P11" s="22">
        <f t="shared" si="5"/>
        <v>1</v>
      </c>
      <c r="Q11" s="43"/>
      <c r="R11" s="22">
        <v>6.0</v>
      </c>
      <c r="S11" s="22">
        <v>5.0</v>
      </c>
      <c r="T11" s="22">
        <f t="shared" si="6"/>
        <v>1</v>
      </c>
      <c r="U11" s="43"/>
      <c r="V11" s="22">
        <v>6.0</v>
      </c>
      <c r="W11" s="22">
        <v>5.0</v>
      </c>
      <c r="X11" s="22">
        <f t="shared" si="7"/>
        <v>1</v>
      </c>
      <c r="Y11" s="6"/>
      <c r="Z11" s="22">
        <v>5.0</v>
      </c>
      <c r="AA11" s="22">
        <v>6.0</v>
      </c>
      <c r="AB11" s="22">
        <f t="shared" si="8"/>
        <v>1</v>
      </c>
      <c r="AC11" s="43"/>
      <c r="AD11" s="22"/>
      <c r="AE11" s="22"/>
      <c r="AF11" s="22" t="str">
        <f t="shared" ref="AF11:AF12" si="15">IF(AD11="TO", 0, IF(AD11&lt;&gt;"", 1, ""))</f>
        <v/>
      </c>
      <c r="AG11" s="43"/>
      <c r="AH11" s="22"/>
      <c r="AI11" s="22"/>
      <c r="AJ11" s="22" t="str">
        <f t="shared" ref="AJ11:AJ12" si="16">IF(AH11="TO", 0, IF(AH11&lt;&gt;"", 1, ""))</f>
        <v/>
      </c>
      <c r="AK11" s="43"/>
      <c r="AL11" s="22"/>
      <c r="AM11" s="22"/>
      <c r="AN11" s="22" t="str">
        <f t="shared" ref="AN11:AN12" si="17">IF(AL11="TO", 0, IF(AL11&lt;&gt;"", 1, ""))</f>
        <v/>
      </c>
      <c r="AO11" s="43"/>
      <c r="AP11" s="22"/>
      <c r="AQ11" s="22"/>
      <c r="AR11" s="22" t="str">
        <f t="shared" ref="AR11:AR12" si="18">IF(AP11="TO", 0, IF(AP11&lt;&gt;"", 1, ""))</f>
        <v/>
      </c>
      <c r="AS11" s="43"/>
      <c r="AT11" s="22">
        <f t="shared" si="13"/>
        <v>6</v>
      </c>
    </row>
    <row r="12">
      <c r="A12" s="20">
        <f t="shared" si="1"/>
        <v>7</v>
      </c>
      <c r="B12" s="24" t="s">
        <v>76</v>
      </c>
      <c r="C12" s="21"/>
      <c r="D12" s="42">
        <f t="shared" si="2"/>
        <v>20.5</v>
      </c>
      <c r="E12" s="43"/>
      <c r="F12" s="22">
        <v>1.0</v>
      </c>
      <c r="G12" s="22">
        <v>7.0</v>
      </c>
      <c r="H12" s="22">
        <f t="shared" si="14"/>
        <v>1</v>
      </c>
      <c r="I12" s="43"/>
      <c r="J12" s="22">
        <v>6.0</v>
      </c>
      <c r="K12" s="22">
        <v>5.0</v>
      </c>
      <c r="L12" s="22">
        <f t="shared" si="4"/>
        <v>1</v>
      </c>
      <c r="M12" s="43"/>
      <c r="N12" s="22">
        <v>12.0</v>
      </c>
      <c r="O12" s="22"/>
      <c r="P12" s="22">
        <f t="shared" si="5"/>
        <v>1</v>
      </c>
      <c r="Q12" s="43"/>
      <c r="R12" s="56">
        <v>45752.0</v>
      </c>
      <c r="S12" s="22">
        <v>6.5</v>
      </c>
      <c r="T12" s="22">
        <f t="shared" si="6"/>
        <v>1</v>
      </c>
      <c r="U12" s="43"/>
      <c r="V12" s="22">
        <v>10.0</v>
      </c>
      <c r="W12" s="22">
        <v>1.0</v>
      </c>
      <c r="X12" s="22">
        <f t="shared" si="7"/>
        <v>1</v>
      </c>
      <c r="Y12" s="6"/>
      <c r="Z12" s="22">
        <v>10.0</v>
      </c>
      <c r="AA12" s="22">
        <v>1.0</v>
      </c>
      <c r="AB12" s="22">
        <f t="shared" si="8"/>
        <v>1</v>
      </c>
      <c r="AC12" s="43"/>
      <c r="AD12" s="22"/>
      <c r="AE12" s="22"/>
      <c r="AF12" s="22" t="str">
        <f t="shared" si="15"/>
        <v/>
      </c>
      <c r="AG12" s="43"/>
      <c r="AH12" s="22"/>
      <c r="AI12" s="22"/>
      <c r="AJ12" s="22" t="str">
        <f t="shared" si="16"/>
        <v/>
      </c>
      <c r="AK12" s="43"/>
      <c r="AL12" s="22"/>
      <c r="AM12" s="22"/>
      <c r="AN12" s="22" t="str">
        <f t="shared" si="17"/>
        <v/>
      </c>
      <c r="AO12" s="43"/>
      <c r="AP12" s="22"/>
      <c r="AQ12" s="22"/>
      <c r="AR12" s="22" t="str">
        <f t="shared" si="18"/>
        <v/>
      </c>
      <c r="AS12" s="43"/>
      <c r="AT12" s="22">
        <f t="shared" si="13"/>
        <v>6</v>
      </c>
    </row>
    <row r="13">
      <c r="A13" s="20">
        <f t="shared" si="1"/>
        <v>8</v>
      </c>
      <c r="B13" s="24" t="s">
        <v>77</v>
      </c>
      <c r="C13" s="21"/>
      <c r="D13" s="42">
        <f t="shared" si="2"/>
        <v>19.5</v>
      </c>
      <c r="E13" s="43"/>
      <c r="F13" s="22"/>
      <c r="G13" s="22"/>
      <c r="H13" s="22"/>
      <c r="I13" s="43"/>
      <c r="J13" s="22">
        <v>5.0</v>
      </c>
      <c r="K13" s="22">
        <v>6.0</v>
      </c>
      <c r="L13" s="22">
        <f t="shared" si="4"/>
        <v>1</v>
      </c>
      <c r="M13" s="43"/>
      <c r="N13" s="22">
        <v>8.0</v>
      </c>
      <c r="O13" s="22">
        <v>3.0</v>
      </c>
      <c r="P13" s="22">
        <f t="shared" si="5"/>
        <v>1</v>
      </c>
      <c r="Q13" s="43"/>
      <c r="R13" s="22">
        <v>0.0</v>
      </c>
      <c r="S13" s="22"/>
      <c r="T13" s="22">
        <f t="shared" si="6"/>
        <v>1</v>
      </c>
      <c r="U13" s="43"/>
      <c r="V13" s="56">
        <v>46117.0</v>
      </c>
      <c r="W13" s="22">
        <v>6.5</v>
      </c>
      <c r="X13" s="22">
        <f t="shared" si="7"/>
        <v>1</v>
      </c>
      <c r="Y13" s="6"/>
      <c r="Z13" s="22">
        <v>7.0</v>
      </c>
      <c r="AA13" s="22">
        <v>4.0</v>
      </c>
      <c r="AB13" s="22">
        <f t="shared" si="8"/>
        <v>1</v>
      </c>
      <c r="AC13" s="43"/>
      <c r="AD13" s="22"/>
      <c r="AE13" s="22"/>
      <c r="AF13" s="22"/>
      <c r="AG13" s="43"/>
      <c r="AH13" s="22"/>
      <c r="AI13" s="22"/>
      <c r="AJ13" s="22"/>
      <c r="AK13" s="43"/>
      <c r="AL13" s="22"/>
      <c r="AM13" s="22"/>
      <c r="AN13" s="22"/>
      <c r="AO13" s="43"/>
      <c r="AP13" s="22"/>
      <c r="AQ13" s="22"/>
      <c r="AR13" s="22"/>
      <c r="AS13" s="43"/>
      <c r="AT13" s="22">
        <f t="shared" si="13"/>
        <v>5</v>
      </c>
    </row>
    <row r="14">
      <c r="A14" s="20">
        <f t="shared" si="1"/>
        <v>9</v>
      </c>
      <c r="B14" s="24" t="s">
        <v>78</v>
      </c>
      <c r="C14" s="21"/>
      <c r="D14" s="42">
        <f t="shared" si="2"/>
        <v>15.5</v>
      </c>
      <c r="E14" s="43"/>
      <c r="F14" s="22">
        <v>5.0</v>
      </c>
      <c r="G14" s="22">
        <v>8.5</v>
      </c>
      <c r="H14" s="22">
        <f>IF(F14="TO", 0, IF(F14&lt;&gt;"", 1, ""))</f>
        <v>1</v>
      </c>
      <c r="I14" s="43"/>
      <c r="J14" s="22">
        <v>11.0</v>
      </c>
      <c r="K14" s="22"/>
      <c r="L14" s="22">
        <f t="shared" si="4"/>
        <v>1</v>
      </c>
      <c r="M14" s="43"/>
      <c r="N14" s="22">
        <v>7.0</v>
      </c>
      <c r="O14" s="22">
        <v>4.0</v>
      </c>
      <c r="P14" s="22">
        <f t="shared" si="5"/>
        <v>1</v>
      </c>
      <c r="Q14" s="43"/>
      <c r="R14" s="22">
        <v>0.0</v>
      </c>
      <c r="S14" s="22"/>
      <c r="T14" s="22">
        <f t="shared" si="6"/>
        <v>1</v>
      </c>
      <c r="U14" s="43"/>
      <c r="V14" s="22">
        <v>11.0</v>
      </c>
      <c r="W14" s="22">
        <v>0.0</v>
      </c>
      <c r="X14" s="22">
        <f t="shared" si="7"/>
        <v>1</v>
      </c>
      <c r="Y14" s="6"/>
      <c r="Z14" s="22">
        <v>8.0</v>
      </c>
      <c r="AA14" s="22">
        <v>3.0</v>
      </c>
      <c r="AB14" s="22">
        <f t="shared" si="8"/>
        <v>1</v>
      </c>
      <c r="AC14" s="43"/>
      <c r="AD14" s="22"/>
      <c r="AE14" s="22"/>
      <c r="AF14" s="22" t="str">
        <f>IF(AD14="TO", 0, IF(AD14&lt;&gt;"", 1, ""))</f>
        <v/>
      </c>
      <c r="AG14" s="43"/>
      <c r="AH14" s="22"/>
      <c r="AI14" s="22"/>
      <c r="AJ14" s="22" t="str">
        <f>IF(AH14="TO", 0, IF(AH14&lt;&gt;"", 1, ""))</f>
        <v/>
      </c>
      <c r="AK14" s="43"/>
      <c r="AL14" s="22"/>
      <c r="AM14" s="22"/>
      <c r="AN14" s="22" t="str">
        <f>IF(AL14="TO", 0, IF(AL14&lt;&gt;"", 1, ""))</f>
        <v/>
      </c>
      <c r="AO14" s="43"/>
      <c r="AP14" s="22"/>
      <c r="AQ14" s="22"/>
      <c r="AR14" s="22" t="str">
        <f>IF(AP14="TO", 0, IF(AP14&lt;&gt;"", 1, ""))</f>
        <v/>
      </c>
      <c r="AS14" s="43"/>
      <c r="AT14" s="22">
        <f t="shared" si="13"/>
        <v>6</v>
      </c>
    </row>
    <row r="15">
      <c r="A15" s="20">
        <f t="shared" si="1"/>
        <v>10</v>
      </c>
      <c r="B15" s="24" t="s">
        <v>79</v>
      </c>
      <c r="C15" s="21"/>
      <c r="D15" s="42">
        <f t="shared" si="2"/>
        <v>15</v>
      </c>
      <c r="E15" s="43"/>
      <c r="F15" s="22"/>
      <c r="G15" s="22"/>
      <c r="H15" s="22"/>
      <c r="I15" s="43"/>
      <c r="J15" s="22">
        <v>10.0</v>
      </c>
      <c r="K15" s="22">
        <v>0.5</v>
      </c>
      <c r="L15" s="22">
        <f t="shared" si="4"/>
        <v>1</v>
      </c>
      <c r="M15" s="43"/>
      <c r="N15" s="22">
        <v>11.0</v>
      </c>
      <c r="O15" s="22"/>
      <c r="P15" s="22">
        <f t="shared" si="5"/>
        <v>1</v>
      </c>
      <c r="Q15" s="43"/>
      <c r="R15" s="56">
        <v>45659.0</v>
      </c>
      <c r="S15" s="22">
        <v>9.5</v>
      </c>
      <c r="T15" s="22">
        <f t="shared" si="6"/>
        <v>1</v>
      </c>
      <c r="U15" s="43"/>
      <c r="V15" s="22">
        <v>8.0</v>
      </c>
      <c r="W15" s="22">
        <v>3.0</v>
      </c>
      <c r="X15" s="22">
        <f t="shared" si="7"/>
        <v>1</v>
      </c>
      <c r="Y15" s="6"/>
      <c r="Z15" s="22">
        <v>9.0</v>
      </c>
      <c r="AA15" s="22">
        <v>2.0</v>
      </c>
      <c r="AB15" s="22">
        <f t="shared" si="8"/>
        <v>1</v>
      </c>
      <c r="AC15" s="43"/>
      <c r="AD15" s="22"/>
      <c r="AE15" s="22"/>
      <c r="AF15" s="22"/>
      <c r="AG15" s="43"/>
      <c r="AH15" s="22"/>
      <c r="AI15" s="22"/>
      <c r="AJ15" s="22"/>
      <c r="AK15" s="43"/>
      <c r="AL15" s="22"/>
      <c r="AM15" s="22"/>
      <c r="AN15" s="22"/>
      <c r="AO15" s="43"/>
      <c r="AP15" s="22"/>
      <c r="AQ15" s="22"/>
      <c r="AR15" s="22"/>
      <c r="AS15" s="43"/>
      <c r="AT15" s="22">
        <f t="shared" si="13"/>
        <v>5</v>
      </c>
    </row>
    <row r="16">
      <c r="A16" s="20">
        <f t="shared" si="1"/>
        <v>11</v>
      </c>
      <c r="B16" s="24" t="s">
        <v>80</v>
      </c>
      <c r="C16" s="21"/>
      <c r="D16" s="42">
        <f t="shared" si="2"/>
        <v>12.5</v>
      </c>
      <c r="E16" s="43"/>
      <c r="F16" s="22">
        <v>3.0</v>
      </c>
      <c r="G16" s="22">
        <v>3.5</v>
      </c>
      <c r="H16" s="22">
        <f>IF(F16="TO", 0, IF(F16&lt;&gt;"", 1, ""))</f>
        <v>1</v>
      </c>
      <c r="I16" s="43"/>
      <c r="J16" s="22">
        <v>7.0</v>
      </c>
      <c r="K16" s="22">
        <v>4.0</v>
      </c>
      <c r="L16" s="22">
        <f t="shared" si="4"/>
        <v>1</v>
      </c>
      <c r="M16" s="43"/>
      <c r="N16" s="22"/>
      <c r="O16" s="22"/>
      <c r="P16" s="22" t="str">
        <f t="shared" si="5"/>
        <v/>
      </c>
      <c r="Q16" s="43"/>
      <c r="R16" s="22">
        <v>0.0</v>
      </c>
      <c r="S16" s="22"/>
      <c r="T16" s="22">
        <f t="shared" si="6"/>
        <v>1</v>
      </c>
      <c r="U16" s="43"/>
      <c r="V16" s="22"/>
      <c r="W16" s="22"/>
      <c r="X16" s="22" t="str">
        <f t="shared" si="7"/>
        <v/>
      </c>
      <c r="Y16" s="6"/>
      <c r="Z16" s="22">
        <v>6.0</v>
      </c>
      <c r="AA16" s="22">
        <v>5.0</v>
      </c>
      <c r="AB16" s="22">
        <f t="shared" si="8"/>
        <v>1</v>
      </c>
      <c r="AC16" s="43"/>
      <c r="AD16" s="22"/>
      <c r="AE16" s="22"/>
      <c r="AF16" s="22" t="str">
        <f>IF(AD16="TO", 0, IF(AD16&lt;&gt;"", 1, ""))</f>
        <v/>
      </c>
      <c r="AG16" s="43"/>
      <c r="AH16" s="22"/>
      <c r="AI16" s="22"/>
      <c r="AJ16" s="22" t="str">
        <f>IF(AH16="TO", 0, IF(AH16&lt;&gt;"", 1, ""))</f>
        <v/>
      </c>
      <c r="AK16" s="43"/>
      <c r="AL16" s="22"/>
      <c r="AM16" s="22"/>
      <c r="AN16" s="22" t="str">
        <f>IF(AL16="TO", 0, IF(AL16&lt;&gt;"", 1, ""))</f>
        <v/>
      </c>
      <c r="AO16" s="43"/>
      <c r="AP16" s="22"/>
      <c r="AQ16" s="22"/>
      <c r="AR16" s="22" t="str">
        <f>IF(AP16="TO", 0, IF(AP16&lt;&gt;"", 1, ""))</f>
        <v/>
      </c>
      <c r="AS16" s="43"/>
      <c r="AT16" s="22">
        <f t="shared" si="13"/>
        <v>4</v>
      </c>
    </row>
    <row r="17">
      <c r="A17" s="20">
        <f t="shared" si="1"/>
        <v>12</v>
      </c>
      <c r="B17" s="24" t="s">
        <v>81</v>
      </c>
      <c r="C17" s="21"/>
      <c r="D17" s="42">
        <f t="shared" si="2"/>
        <v>9</v>
      </c>
      <c r="E17" s="43"/>
      <c r="F17" s="22"/>
      <c r="G17" s="22"/>
      <c r="H17" s="22"/>
      <c r="I17" s="43"/>
      <c r="J17" s="22">
        <v>10.0</v>
      </c>
      <c r="K17" s="22">
        <v>0.5</v>
      </c>
      <c r="L17" s="22">
        <f t="shared" si="4"/>
        <v>1</v>
      </c>
      <c r="M17" s="43"/>
      <c r="N17" s="22">
        <v>9.0</v>
      </c>
      <c r="O17" s="22">
        <v>2.0</v>
      </c>
      <c r="P17" s="22">
        <f t="shared" si="5"/>
        <v>1</v>
      </c>
      <c r="Q17" s="43"/>
      <c r="R17" s="56">
        <v>45752.0</v>
      </c>
      <c r="S17" s="22">
        <v>6.5</v>
      </c>
      <c r="T17" s="22">
        <f t="shared" si="6"/>
        <v>1</v>
      </c>
      <c r="U17" s="43"/>
      <c r="V17" s="22"/>
      <c r="W17" s="22"/>
      <c r="X17" s="22" t="str">
        <f t="shared" si="7"/>
        <v/>
      </c>
      <c r="Y17" s="6"/>
      <c r="Z17" s="22"/>
      <c r="AA17" s="22"/>
      <c r="AB17" s="22" t="str">
        <f t="shared" si="8"/>
        <v/>
      </c>
      <c r="AC17" s="43"/>
      <c r="AD17" s="22"/>
      <c r="AE17" s="22"/>
      <c r="AF17" s="22"/>
      <c r="AG17" s="43"/>
      <c r="AH17" s="22"/>
      <c r="AI17" s="22"/>
      <c r="AJ17" s="22"/>
      <c r="AK17" s="43"/>
      <c r="AL17" s="22"/>
      <c r="AM17" s="22"/>
      <c r="AN17" s="22"/>
      <c r="AO17" s="43"/>
      <c r="AP17" s="22"/>
      <c r="AQ17" s="22"/>
      <c r="AR17" s="22"/>
      <c r="AS17" s="43"/>
      <c r="AT17" s="22">
        <f t="shared" si="13"/>
        <v>3</v>
      </c>
    </row>
    <row r="18">
      <c r="A18" s="20">
        <f t="shared" si="1"/>
        <v>13</v>
      </c>
      <c r="B18" s="24" t="s">
        <v>82</v>
      </c>
      <c r="C18" s="21"/>
      <c r="D18" s="42">
        <f t="shared" si="2"/>
        <v>4</v>
      </c>
      <c r="E18" s="43"/>
      <c r="F18" s="22"/>
      <c r="G18" s="22"/>
      <c r="H18" s="22"/>
      <c r="I18" s="43"/>
      <c r="J18" s="22"/>
      <c r="K18" s="22"/>
      <c r="L18" s="22"/>
      <c r="M18" s="43"/>
      <c r="N18" s="22"/>
      <c r="O18" s="22"/>
      <c r="P18" s="22"/>
      <c r="Q18" s="43"/>
      <c r="R18" s="22"/>
      <c r="S18" s="22"/>
      <c r="T18" s="22"/>
      <c r="U18" s="43"/>
      <c r="V18" s="22">
        <v>7.0</v>
      </c>
      <c r="W18" s="22">
        <v>4.0</v>
      </c>
      <c r="X18" s="22">
        <f t="shared" si="7"/>
        <v>1</v>
      </c>
      <c r="Y18" s="6"/>
      <c r="Z18" s="22"/>
      <c r="AA18" s="22"/>
      <c r="AB18" s="22"/>
      <c r="AC18" s="43"/>
      <c r="AD18" s="22"/>
      <c r="AE18" s="22"/>
      <c r="AF18" s="22"/>
      <c r="AG18" s="43"/>
      <c r="AH18" s="22"/>
      <c r="AI18" s="22"/>
      <c r="AJ18" s="22"/>
      <c r="AK18" s="43"/>
      <c r="AL18" s="22"/>
      <c r="AM18" s="22"/>
      <c r="AN18" s="22"/>
      <c r="AO18" s="43"/>
      <c r="AP18" s="22"/>
      <c r="AQ18" s="22"/>
      <c r="AR18" s="22"/>
      <c r="AS18" s="43"/>
      <c r="AT18" s="22"/>
    </row>
    <row r="19">
      <c r="A19" s="20">
        <f t="shared" si="1"/>
        <v>14</v>
      </c>
      <c r="B19" s="24" t="s">
        <v>83</v>
      </c>
      <c r="C19" s="21"/>
      <c r="D19" s="42">
        <f t="shared" si="2"/>
        <v>1</v>
      </c>
      <c r="E19" s="43"/>
      <c r="F19" s="22"/>
      <c r="G19" s="22"/>
      <c r="H19" s="22"/>
      <c r="I19" s="43"/>
      <c r="J19" s="22">
        <v>11.0</v>
      </c>
      <c r="K19" s="22"/>
      <c r="L19" s="22">
        <f>IF(J19="TO", 0, IF(J19&lt;&gt;"", 1, ""))</f>
        <v>1</v>
      </c>
      <c r="M19" s="43"/>
      <c r="N19" s="22">
        <v>10.0</v>
      </c>
      <c r="O19" s="22">
        <v>1.0</v>
      </c>
      <c r="P19" s="22">
        <f>IF(N19="TO", 0, IF(N19&lt;&gt;"", 1, ""))</f>
        <v>1</v>
      </c>
      <c r="Q19" s="43"/>
      <c r="R19" s="56"/>
      <c r="S19" s="22"/>
      <c r="T19" s="22" t="str">
        <f t="shared" ref="T19:T21" si="19">IF(R19="TO", 0, IF(R19&lt;&gt;"", 1, ""))</f>
        <v/>
      </c>
      <c r="U19" s="43"/>
      <c r="V19" s="22"/>
      <c r="W19" s="22"/>
      <c r="X19" s="22" t="str">
        <f t="shared" si="7"/>
        <v/>
      </c>
      <c r="Y19" s="6"/>
      <c r="Z19" s="22"/>
      <c r="AA19" s="22"/>
      <c r="AB19" s="22"/>
      <c r="AC19" s="43"/>
      <c r="AD19" s="22"/>
      <c r="AE19" s="22"/>
      <c r="AF19" s="22"/>
      <c r="AG19" s="43"/>
      <c r="AH19" s="22"/>
      <c r="AI19" s="22"/>
      <c r="AJ19" s="22"/>
      <c r="AK19" s="43"/>
      <c r="AL19" s="22"/>
      <c r="AM19" s="22"/>
      <c r="AN19" s="22"/>
      <c r="AO19" s="43"/>
      <c r="AP19" s="22"/>
      <c r="AQ19" s="22"/>
      <c r="AR19" s="22"/>
      <c r="AS19" s="43"/>
      <c r="AT19" s="22">
        <f t="shared" ref="AT19:AT21" si="20">AR19+AN19+AJ19+AF19+AB19+X19+T19+P19+L19+H19</f>
        <v>2</v>
      </c>
    </row>
    <row r="20">
      <c r="A20" s="20">
        <f t="shared" si="1"/>
        <v>15</v>
      </c>
      <c r="B20" s="24" t="s">
        <v>84</v>
      </c>
      <c r="C20" s="21"/>
      <c r="D20" s="42">
        <f t="shared" si="2"/>
        <v>1</v>
      </c>
      <c r="E20" s="43"/>
      <c r="F20" s="22"/>
      <c r="G20" s="22"/>
      <c r="H20" s="22"/>
      <c r="I20" s="43"/>
      <c r="J20" s="22"/>
      <c r="K20" s="22"/>
      <c r="L20" s="22"/>
      <c r="M20" s="43"/>
      <c r="N20" s="22"/>
      <c r="O20" s="22"/>
      <c r="P20" s="22"/>
      <c r="Q20" s="43"/>
      <c r="R20" s="22">
        <v>10.0</v>
      </c>
      <c r="S20" s="22">
        <v>1.0</v>
      </c>
      <c r="T20" s="22">
        <f t="shared" si="19"/>
        <v>1</v>
      </c>
      <c r="U20" s="43"/>
      <c r="V20" s="22"/>
      <c r="W20" s="22"/>
      <c r="X20" s="22" t="str">
        <f t="shared" si="7"/>
        <v/>
      </c>
      <c r="Y20" s="6"/>
      <c r="Z20" s="22"/>
      <c r="AA20" s="22"/>
      <c r="AB20" s="22"/>
      <c r="AC20" s="43"/>
      <c r="AD20" s="22"/>
      <c r="AE20" s="22"/>
      <c r="AF20" s="22"/>
      <c r="AG20" s="43"/>
      <c r="AH20" s="22"/>
      <c r="AI20" s="22"/>
      <c r="AJ20" s="22"/>
      <c r="AK20" s="43"/>
      <c r="AL20" s="22"/>
      <c r="AM20" s="22"/>
      <c r="AN20" s="22"/>
      <c r="AO20" s="43"/>
      <c r="AP20" s="22"/>
      <c r="AQ20" s="22"/>
      <c r="AR20" s="22"/>
      <c r="AS20" s="43"/>
      <c r="AT20" s="22">
        <f t="shared" si="20"/>
        <v>1</v>
      </c>
    </row>
    <row r="21">
      <c r="A21" s="20">
        <f t="shared" si="1"/>
        <v>16</v>
      </c>
      <c r="B21" s="24" t="s">
        <v>85</v>
      </c>
      <c r="C21" s="21"/>
      <c r="D21" s="42">
        <f t="shared" si="2"/>
        <v>0</v>
      </c>
      <c r="E21" s="43"/>
      <c r="F21" s="22" t="s">
        <v>34</v>
      </c>
      <c r="G21" s="22">
        <v>0.0</v>
      </c>
      <c r="H21" s="22">
        <f>IF(F21="TO", 0, IF(F21&lt;&gt;"", 1, ""))</f>
        <v>0</v>
      </c>
      <c r="I21" s="43"/>
      <c r="J21" s="22"/>
      <c r="K21" s="22"/>
      <c r="L21" s="22" t="str">
        <f>IF(J21="TO", 0, IF(J21&lt;&gt;"", 1, ""))</f>
        <v/>
      </c>
      <c r="M21" s="43"/>
      <c r="N21" s="22"/>
      <c r="O21" s="22"/>
      <c r="P21" s="22" t="str">
        <f>IF(N21="TO", 0, IF(N21&lt;&gt;"", 1, ""))</f>
        <v/>
      </c>
      <c r="Q21" s="43"/>
      <c r="R21" s="22">
        <v>0.0</v>
      </c>
      <c r="S21" s="22"/>
      <c r="T21" s="22">
        <f t="shared" si="19"/>
        <v>1</v>
      </c>
      <c r="U21" s="43"/>
      <c r="V21" s="22"/>
      <c r="W21" s="22"/>
      <c r="X21" s="22" t="str">
        <f t="shared" si="7"/>
        <v/>
      </c>
      <c r="Y21" s="6"/>
      <c r="Z21" s="22"/>
      <c r="AA21" s="22"/>
      <c r="AB21" s="22" t="str">
        <f>IF(Z21="TO", 0, IF(Z21&lt;&gt;"", 1, ""))</f>
        <v/>
      </c>
      <c r="AC21" s="43"/>
      <c r="AD21" s="22"/>
      <c r="AE21" s="22"/>
      <c r="AF21" s="22" t="str">
        <f>IF(AD21="TO", 0, IF(AD21&lt;&gt;"", 1, ""))</f>
        <v/>
      </c>
      <c r="AG21" s="43"/>
      <c r="AH21" s="22"/>
      <c r="AI21" s="22"/>
      <c r="AJ21" s="22" t="str">
        <f>IF(AH21="TO", 0, IF(AH21&lt;&gt;"", 1, ""))</f>
        <v/>
      </c>
      <c r="AK21" s="43"/>
      <c r="AL21" s="22"/>
      <c r="AM21" s="22"/>
      <c r="AN21" s="22" t="str">
        <f>IF(AL21="TO", 0, IF(AL21&lt;&gt;"", 1, ""))</f>
        <v/>
      </c>
      <c r="AO21" s="43"/>
      <c r="AP21" s="22"/>
      <c r="AQ21" s="22"/>
      <c r="AR21" s="22" t="str">
        <f>IF(AP21="TO", 0, IF(AP21&lt;&gt;"", 1, ""))</f>
        <v/>
      </c>
      <c r="AS21" s="43"/>
      <c r="AT21" s="22">
        <f t="shared" si="20"/>
        <v>1</v>
      </c>
    </row>
    <row r="22">
      <c r="A22" s="4"/>
      <c r="B22" s="4"/>
      <c r="C22" s="6"/>
      <c r="D22" s="5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6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>
      <c r="A23" s="15"/>
      <c r="B23" s="15" t="s">
        <v>86</v>
      </c>
      <c r="C23" s="6"/>
      <c r="D23" s="5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6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</row>
    <row r="24">
      <c r="A24" s="55"/>
      <c r="B24" s="55"/>
      <c r="C24" s="21"/>
      <c r="D24" s="42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6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</row>
    <row r="25">
      <c r="A25" s="24">
        <f t="shared" ref="A25:A34" si="21">ROW(A2)-ROW($A$2)+1</f>
        <v>1</v>
      </c>
      <c r="B25" s="24" t="s">
        <v>75</v>
      </c>
      <c r="C25" s="21"/>
      <c r="D25" s="42">
        <f t="shared" ref="D25:D34" si="22">G25+K25+O25+S25+W25+AA25+AE25+AI25+AM25+AQ25</f>
        <v>47</v>
      </c>
      <c r="E25" s="43"/>
      <c r="F25" s="22">
        <v>12.38</v>
      </c>
      <c r="G25" s="22">
        <f t="shared" ref="G25:G28" si="23">IF(F25="NT", 0, IF(_xlfn.RANK.EQ(F25, $F$25:$F$34, 1)&lt;=10, 11 - _xlfn.RANK.EQ(F25, $F$25:$F$34, 1), 0))</f>
        <v>9</v>
      </c>
      <c r="H25" s="22">
        <f t="shared" ref="H25:H29" si="24">IF(F25="TO", 0, IF(F25&lt;&gt;"", 1, ""))</f>
        <v>1</v>
      </c>
      <c r="I25" s="43"/>
      <c r="J25" s="22">
        <v>11.47</v>
      </c>
      <c r="K25" s="22">
        <f t="shared" ref="K25:K31" si="25">IF(OR(J25="NT", J25="TIME"), 0, IF(_xlfn.RANK.EQ(J25, $J$25:$J$34, 1)&lt;=10, 11 - _xlfn.RANK.EQ(J25, $J$25:$J$34, 1), 0))</f>
        <v>9</v>
      </c>
      <c r="L25" s="22">
        <f t="shared" ref="L25:L34" si="26">IF(OR(J25="TO", J25="TIME"), 0, IF(J25&lt;&gt;"", 1, ""))</f>
        <v>1</v>
      </c>
      <c r="M25" s="43"/>
      <c r="N25" s="22">
        <v>10.25</v>
      </c>
      <c r="O25" s="22">
        <f t="shared" ref="O25:O34" si="27">IF(OR(N25="NT", N25="TIME"), 0, IF(_xlfn.RANK.EQ(N25, $N$25:$N$34, 1)&lt;=10, 11 - _xlfn.RANK.EQ(N25, $N$25:$N$34, 1), 0))</f>
        <v>10</v>
      </c>
      <c r="P25" s="22">
        <f t="shared" ref="P25:P34" si="28">IF(OR(N25="TO", N25="TIME"), 0, IF(N25&lt;&gt;"", 1, ""))</f>
        <v>1</v>
      </c>
      <c r="Q25" s="43"/>
      <c r="R25" s="22" t="s">
        <v>87</v>
      </c>
      <c r="S25" s="22">
        <f t="shared" ref="S25:S34" si="29">IF(OR(R25="NT", R25="TIME"), 0, IF(_xlfn.RANK.EQ(R25, $R$25:$R$34, 1)&lt;=10, 11 - _xlfn.RANK.EQ(R25, $R$25:$R$34, 1), 0))</f>
        <v>0</v>
      </c>
      <c r="T25" s="22">
        <f t="shared" ref="T25:T34" si="30">IF(OR(R25="TO", R25="TIME"), 0, IF(R25&lt;&gt;"", 1, ""))</f>
        <v>1</v>
      </c>
      <c r="U25" s="43"/>
      <c r="V25" s="22">
        <v>14.0</v>
      </c>
      <c r="W25" s="22">
        <f t="shared" ref="W25:W34" si="31">IF(OR(V25="NT", V25="TIME"), 0, IF(_xlfn.RANK.EQ(V25, $V$25:$V$34, 1)&lt;=10, 11 - _xlfn.RANK.EQ(V25, $V$25:$V$34, 1), 0))</f>
        <v>9</v>
      </c>
      <c r="X25" s="22">
        <f t="shared" ref="X25:X34" si="32">IF(OR(V25="TO", V25="TIME"), 0, IF(V25&lt;&gt;"", 1, ""))</f>
        <v>1</v>
      </c>
      <c r="Y25" s="6"/>
      <c r="Z25" s="22">
        <v>8.62</v>
      </c>
      <c r="AA25" s="22">
        <f t="shared" ref="AA25:AA34" si="33">IF(OR(Z25="NT", Z25="TIME"), 0, IF(_xlfn.RANK.EQ(Z25, $Z$25:$Z$34, 1)&lt;=10, 11 - _xlfn.RANK.EQ(Z25, $Z$25:$Z$34, 1), 0))</f>
        <v>10</v>
      </c>
      <c r="AB25" s="22">
        <f t="shared" ref="AB25:AB34" si="34">IF(OR(Z25="TO", Z25="TIME"), 0, IF(Z25&lt;&gt;"", 1, ""))</f>
        <v>1</v>
      </c>
      <c r="AC25" s="43"/>
      <c r="AD25" s="22" t="s">
        <v>88</v>
      </c>
      <c r="AE25" s="22">
        <f t="shared" ref="AE25:AE34" si="35">IF(OR(AD25="NT", AD25="TIME"), 0, IF(_xlfn.RANK.EQ(AD25, $AD$25:$AD$34, 1)&lt;=10, 11 - _xlfn.RANK.EQ(AD25, $AD$25:$AD$34, 1), 0))</f>
        <v>0</v>
      </c>
      <c r="AF25" s="22">
        <f t="shared" ref="AF25:AF34" si="36">IF(OR(AD25="TO", AD25="TIME"), 0, IF(AD25&lt;&gt;"", 1, ""))</f>
        <v>0</v>
      </c>
      <c r="AG25" s="43"/>
      <c r="AH25" s="22" t="s">
        <v>88</v>
      </c>
      <c r="AI25" s="22">
        <f t="shared" ref="AI25:AI34" si="37">IF(OR(AH25="NT", AH25="TIME"), 0, IF(_xlfn.RANK.EQ(AH25, $AH$25:$AH$34, 1)&lt;=10, 11 - _xlfn.RANK.EQ(AH25, $AH$25:$AH$34, 1), 0))</f>
        <v>0</v>
      </c>
      <c r="AJ25" s="22">
        <f t="shared" ref="AJ25:AJ34" si="38">IF(OR(AH25="TO", AH25="TIME"), 0, IF(AH25&lt;&gt;"", 1, ""))</f>
        <v>0</v>
      </c>
      <c r="AK25" s="43"/>
      <c r="AL25" s="22" t="s">
        <v>88</v>
      </c>
      <c r="AM25" s="22">
        <f t="shared" ref="AM25:AM34" si="39">IF(OR(AL25="NT", AL25="TIME"), 0, IF(_xlfn.RANK.EQ(AL25, $AL$25:$AL$34, 1)&lt;=10, 11 - _xlfn.RANK.EQ(AL25, $AL$25:$AL$34, 1), 0))</f>
        <v>0</v>
      </c>
      <c r="AN25" s="22">
        <f t="shared" ref="AN25:AN34" si="40">IF(OR(AL25="TO", AL25="TIME"), 0, IF(AL25&lt;&gt;"", 1, ""))</f>
        <v>0</v>
      </c>
      <c r="AO25" s="43"/>
      <c r="AP25" s="22" t="s">
        <v>88</v>
      </c>
      <c r="AQ25" s="22">
        <f t="shared" ref="AQ25:AQ34" si="41">IF(OR(AP25="NT", AP25="TIME"), 0, IF(_xlfn.RANK.EQ(AP25, $AP$25:$AP$34, 1)&lt;=10, 11 - _xlfn.RANK.EQ(AP25, $AP$25:$AP$34, 1), 0))</f>
        <v>0</v>
      </c>
      <c r="AR25" s="22">
        <f t="shared" ref="AR25:AR34" si="42">IF(OR(AP25="TO", AP25="TIME"), 0, IF(AP25&lt;&gt;"", 1, ""))</f>
        <v>0</v>
      </c>
      <c r="AS25" s="43"/>
      <c r="AT25" s="22">
        <f t="shared" ref="AT25:AT34" si="43">AR25+AN25+AJ25+AF25+AB25+X25+T25+P25+L25+H25</f>
        <v>6</v>
      </c>
    </row>
    <row r="26">
      <c r="A26" s="24">
        <f t="shared" si="21"/>
        <v>2</v>
      </c>
      <c r="B26" s="24" t="s">
        <v>78</v>
      </c>
      <c r="C26" s="21"/>
      <c r="D26" s="42">
        <f t="shared" si="22"/>
        <v>45</v>
      </c>
      <c r="E26" s="43"/>
      <c r="F26" s="22">
        <v>16.06</v>
      </c>
      <c r="G26" s="22">
        <f t="shared" si="23"/>
        <v>8</v>
      </c>
      <c r="H26" s="22">
        <f t="shared" si="24"/>
        <v>1</v>
      </c>
      <c r="I26" s="43"/>
      <c r="J26" s="22">
        <v>12.24</v>
      </c>
      <c r="K26" s="22">
        <f t="shared" si="25"/>
        <v>8</v>
      </c>
      <c r="L26" s="22">
        <f t="shared" si="26"/>
        <v>1</v>
      </c>
      <c r="M26" s="43"/>
      <c r="N26" s="22">
        <v>12.75</v>
      </c>
      <c r="O26" s="22">
        <f t="shared" si="27"/>
        <v>9</v>
      </c>
      <c r="P26" s="22">
        <f t="shared" si="28"/>
        <v>1</v>
      </c>
      <c r="Q26" s="43"/>
      <c r="R26" s="22">
        <v>18.1</v>
      </c>
      <c r="S26" s="22">
        <f t="shared" si="29"/>
        <v>7</v>
      </c>
      <c r="T26" s="22">
        <f t="shared" si="30"/>
        <v>1</v>
      </c>
      <c r="U26" s="43"/>
      <c r="V26" s="22">
        <v>15.25</v>
      </c>
      <c r="W26" s="22">
        <f t="shared" si="31"/>
        <v>7</v>
      </c>
      <c r="X26" s="22">
        <f t="shared" si="32"/>
        <v>1</v>
      </c>
      <c r="Y26" s="6"/>
      <c r="Z26" s="22">
        <v>18.35</v>
      </c>
      <c r="AA26" s="22">
        <f t="shared" si="33"/>
        <v>6</v>
      </c>
      <c r="AB26" s="22">
        <f t="shared" si="34"/>
        <v>1</v>
      </c>
      <c r="AC26" s="43"/>
      <c r="AD26" s="22" t="s">
        <v>88</v>
      </c>
      <c r="AE26" s="22">
        <f t="shared" si="35"/>
        <v>0</v>
      </c>
      <c r="AF26" s="22">
        <f t="shared" si="36"/>
        <v>0</v>
      </c>
      <c r="AG26" s="43"/>
      <c r="AH26" s="22" t="s">
        <v>88</v>
      </c>
      <c r="AI26" s="22">
        <f t="shared" si="37"/>
        <v>0</v>
      </c>
      <c r="AJ26" s="22">
        <f t="shared" si="38"/>
        <v>0</v>
      </c>
      <c r="AK26" s="43"/>
      <c r="AL26" s="22" t="s">
        <v>88</v>
      </c>
      <c r="AM26" s="22">
        <f t="shared" si="39"/>
        <v>0</v>
      </c>
      <c r="AN26" s="22">
        <f t="shared" si="40"/>
        <v>0</v>
      </c>
      <c r="AO26" s="43"/>
      <c r="AP26" s="22" t="s">
        <v>88</v>
      </c>
      <c r="AQ26" s="22">
        <f t="shared" si="41"/>
        <v>0</v>
      </c>
      <c r="AR26" s="22">
        <f t="shared" si="42"/>
        <v>0</v>
      </c>
      <c r="AS26" s="43"/>
      <c r="AT26" s="22">
        <f t="shared" si="43"/>
        <v>6</v>
      </c>
    </row>
    <row r="27">
      <c r="A27" s="24">
        <f t="shared" si="21"/>
        <v>3</v>
      </c>
      <c r="B27" s="24" t="s">
        <v>72</v>
      </c>
      <c r="C27" s="21"/>
      <c r="D27" s="42">
        <f t="shared" si="22"/>
        <v>38</v>
      </c>
      <c r="E27" s="43"/>
      <c r="F27" s="22">
        <v>8.47</v>
      </c>
      <c r="G27" s="22">
        <f t="shared" si="23"/>
        <v>10</v>
      </c>
      <c r="H27" s="22">
        <f t="shared" si="24"/>
        <v>1</v>
      </c>
      <c r="I27" s="43"/>
      <c r="J27" s="22">
        <v>9.44</v>
      </c>
      <c r="K27" s="22">
        <f t="shared" si="25"/>
        <v>10</v>
      </c>
      <c r="L27" s="22">
        <f t="shared" si="26"/>
        <v>1</v>
      </c>
      <c r="M27" s="43"/>
      <c r="N27" s="22" t="s">
        <v>87</v>
      </c>
      <c r="O27" s="22">
        <f t="shared" si="27"/>
        <v>0</v>
      </c>
      <c r="P27" s="22">
        <f t="shared" si="28"/>
        <v>1</v>
      </c>
      <c r="Q27" s="43"/>
      <c r="R27" s="22">
        <v>11.97</v>
      </c>
      <c r="S27" s="22">
        <f t="shared" si="29"/>
        <v>10</v>
      </c>
      <c r="T27" s="22">
        <f t="shared" si="30"/>
        <v>1</v>
      </c>
      <c r="U27" s="43"/>
      <c r="V27" s="22" t="s">
        <v>87</v>
      </c>
      <c r="W27" s="22">
        <f t="shared" si="31"/>
        <v>0</v>
      </c>
      <c r="X27" s="22">
        <f t="shared" si="32"/>
        <v>1</v>
      </c>
      <c r="Y27" s="6"/>
      <c r="Z27" s="22">
        <v>10.94</v>
      </c>
      <c r="AA27" s="22">
        <f t="shared" si="33"/>
        <v>8</v>
      </c>
      <c r="AB27" s="22">
        <f t="shared" si="34"/>
        <v>1</v>
      </c>
      <c r="AC27" s="43"/>
      <c r="AD27" s="22" t="s">
        <v>88</v>
      </c>
      <c r="AE27" s="22">
        <f t="shared" si="35"/>
        <v>0</v>
      </c>
      <c r="AF27" s="22">
        <f t="shared" si="36"/>
        <v>0</v>
      </c>
      <c r="AG27" s="43"/>
      <c r="AH27" s="22" t="s">
        <v>88</v>
      </c>
      <c r="AI27" s="22">
        <f t="shared" si="37"/>
        <v>0</v>
      </c>
      <c r="AJ27" s="22">
        <f t="shared" si="38"/>
        <v>0</v>
      </c>
      <c r="AK27" s="43"/>
      <c r="AL27" s="22" t="s">
        <v>88</v>
      </c>
      <c r="AM27" s="22">
        <f t="shared" si="39"/>
        <v>0</v>
      </c>
      <c r="AN27" s="22">
        <f t="shared" si="40"/>
        <v>0</v>
      </c>
      <c r="AO27" s="43"/>
      <c r="AP27" s="22" t="s">
        <v>88</v>
      </c>
      <c r="AQ27" s="22">
        <f t="shared" si="41"/>
        <v>0</v>
      </c>
      <c r="AR27" s="22">
        <f t="shared" si="42"/>
        <v>0</v>
      </c>
      <c r="AS27" s="43"/>
      <c r="AT27" s="22">
        <f t="shared" si="43"/>
        <v>6</v>
      </c>
    </row>
    <row r="28">
      <c r="A28" s="24">
        <f t="shared" si="21"/>
        <v>4</v>
      </c>
      <c r="B28" s="24" t="s">
        <v>70</v>
      </c>
      <c r="C28" s="21"/>
      <c r="D28" s="42">
        <f t="shared" si="22"/>
        <v>37</v>
      </c>
      <c r="E28" s="43"/>
      <c r="F28" s="22">
        <v>54.22</v>
      </c>
      <c r="G28" s="22">
        <f t="shared" si="23"/>
        <v>7</v>
      </c>
      <c r="H28" s="22">
        <f t="shared" si="24"/>
        <v>1</v>
      </c>
      <c r="I28" s="43"/>
      <c r="J28" s="22" t="s">
        <v>87</v>
      </c>
      <c r="K28" s="22">
        <f t="shared" si="25"/>
        <v>0</v>
      </c>
      <c r="L28" s="22">
        <f t="shared" si="26"/>
        <v>1</v>
      </c>
      <c r="M28" s="43"/>
      <c r="N28" s="22">
        <v>17.79</v>
      </c>
      <c r="O28" s="22">
        <f t="shared" si="27"/>
        <v>7</v>
      </c>
      <c r="P28" s="22">
        <f t="shared" si="28"/>
        <v>1</v>
      </c>
      <c r="Q28" s="43"/>
      <c r="R28" s="22">
        <v>16.28</v>
      </c>
      <c r="S28" s="22">
        <f t="shared" si="29"/>
        <v>8</v>
      </c>
      <c r="T28" s="22">
        <f t="shared" si="30"/>
        <v>1</v>
      </c>
      <c r="U28" s="43"/>
      <c r="V28" s="22">
        <v>15.1</v>
      </c>
      <c r="W28" s="22">
        <f t="shared" si="31"/>
        <v>8</v>
      </c>
      <c r="X28" s="22">
        <f t="shared" si="32"/>
        <v>1</v>
      </c>
      <c r="Y28" s="6"/>
      <c r="Z28" s="22">
        <v>15.0</v>
      </c>
      <c r="AA28" s="22">
        <f t="shared" si="33"/>
        <v>7</v>
      </c>
      <c r="AB28" s="22">
        <f t="shared" si="34"/>
        <v>1</v>
      </c>
      <c r="AC28" s="43"/>
      <c r="AD28" s="22" t="s">
        <v>88</v>
      </c>
      <c r="AE28" s="22">
        <f t="shared" si="35"/>
        <v>0</v>
      </c>
      <c r="AF28" s="22">
        <f t="shared" si="36"/>
        <v>0</v>
      </c>
      <c r="AG28" s="43"/>
      <c r="AH28" s="22" t="s">
        <v>88</v>
      </c>
      <c r="AI28" s="22">
        <f t="shared" si="37"/>
        <v>0</v>
      </c>
      <c r="AJ28" s="22">
        <f t="shared" si="38"/>
        <v>0</v>
      </c>
      <c r="AK28" s="43"/>
      <c r="AL28" s="22" t="s">
        <v>88</v>
      </c>
      <c r="AM28" s="22">
        <f t="shared" si="39"/>
        <v>0</v>
      </c>
      <c r="AN28" s="22">
        <f t="shared" si="40"/>
        <v>0</v>
      </c>
      <c r="AO28" s="43"/>
      <c r="AP28" s="22" t="s">
        <v>88</v>
      </c>
      <c r="AQ28" s="22">
        <f t="shared" si="41"/>
        <v>0</v>
      </c>
      <c r="AR28" s="22">
        <f t="shared" si="42"/>
        <v>0</v>
      </c>
      <c r="AS28" s="43"/>
      <c r="AT28" s="22">
        <f t="shared" si="43"/>
        <v>6</v>
      </c>
    </row>
    <row r="29">
      <c r="A29" s="24">
        <f t="shared" si="21"/>
        <v>5</v>
      </c>
      <c r="B29" s="24" t="s">
        <v>74</v>
      </c>
      <c r="C29" s="21"/>
      <c r="D29" s="42">
        <f t="shared" si="22"/>
        <v>36</v>
      </c>
      <c r="E29" s="43"/>
      <c r="F29" s="22"/>
      <c r="G29" s="22"/>
      <c r="H29" s="22" t="str">
        <f t="shared" si="24"/>
        <v/>
      </c>
      <c r="I29" s="43"/>
      <c r="J29" s="22" t="s">
        <v>87</v>
      </c>
      <c r="K29" s="22">
        <f t="shared" si="25"/>
        <v>0</v>
      </c>
      <c r="L29" s="22">
        <f t="shared" si="26"/>
        <v>1</v>
      </c>
      <c r="M29" s="43"/>
      <c r="N29" s="22">
        <v>14.38</v>
      </c>
      <c r="O29" s="22">
        <f t="shared" si="27"/>
        <v>8</v>
      </c>
      <c r="P29" s="22">
        <f t="shared" si="28"/>
        <v>1</v>
      </c>
      <c r="Q29" s="43"/>
      <c r="R29" s="22">
        <v>12.38</v>
      </c>
      <c r="S29" s="22">
        <f t="shared" si="29"/>
        <v>9</v>
      </c>
      <c r="T29" s="22">
        <f t="shared" si="30"/>
        <v>1</v>
      </c>
      <c r="U29" s="43"/>
      <c r="V29" s="22">
        <v>9.25</v>
      </c>
      <c r="W29" s="22">
        <f t="shared" si="31"/>
        <v>10</v>
      </c>
      <c r="X29" s="22">
        <f t="shared" si="32"/>
        <v>1</v>
      </c>
      <c r="Y29" s="6"/>
      <c r="Z29" s="22">
        <v>10.12</v>
      </c>
      <c r="AA29" s="22">
        <f t="shared" si="33"/>
        <v>9</v>
      </c>
      <c r="AB29" s="22">
        <f t="shared" si="34"/>
        <v>1</v>
      </c>
      <c r="AC29" s="43"/>
      <c r="AD29" s="22" t="s">
        <v>88</v>
      </c>
      <c r="AE29" s="22">
        <f t="shared" si="35"/>
        <v>0</v>
      </c>
      <c r="AF29" s="22">
        <f t="shared" si="36"/>
        <v>0</v>
      </c>
      <c r="AG29" s="43"/>
      <c r="AH29" s="22" t="s">
        <v>88</v>
      </c>
      <c r="AI29" s="22">
        <f t="shared" si="37"/>
        <v>0</v>
      </c>
      <c r="AJ29" s="22">
        <f t="shared" si="38"/>
        <v>0</v>
      </c>
      <c r="AK29" s="43"/>
      <c r="AL29" s="22" t="s">
        <v>88</v>
      </c>
      <c r="AM29" s="22">
        <f t="shared" si="39"/>
        <v>0</v>
      </c>
      <c r="AN29" s="22">
        <f t="shared" si="40"/>
        <v>0</v>
      </c>
      <c r="AO29" s="43"/>
      <c r="AP29" s="22" t="s">
        <v>88</v>
      </c>
      <c r="AQ29" s="22">
        <f t="shared" si="41"/>
        <v>0</v>
      </c>
      <c r="AR29" s="22">
        <f t="shared" si="42"/>
        <v>0</v>
      </c>
      <c r="AS29" s="43"/>
      <c r="AT29" s="22">
        <f t="shared" si="43"/>
        <v>5</v>
      </c>
    </row>
    <row r="30" ht="15.75" customHeight="1">
      <c r="A30" s="24">
        <f t="shared" si="21"/>
        <v>6</v>
      </c>
      <c r="B30" s="24" t="s">
        <v>89</v>
      </c>
      <c r="C30" s="21"/>
      <c r="D30" s="42">
        <f t="shared" si="22"/>
        <v>24</v>
      </c>
      <c r="E30" s="43"/>
      <c r="F30" s="22"/>
      <c r="G30" s="22"/>
      <c r="H30" s="22"/>
      <c r="I30" s="43"/>
      <c r="J30" s="22">
        <v>17.54</v>
      </c>
      <c r="K30" s="22">
        <f t="shared" si="25"/>
        <v>7</v>
      </c>
      <c r="L30" s="22">
        <f t="shared" si="26"/>
        <v>1</v>
      </c>
      <c r="M30" s="43"/>
      <c r="N30" s="22">
        <v>32.47</v>
      </c>
      <c r="O30" s="22">
        <f t="shared" si="27"/>
        <v>5</v>
      </c>
      <c r="P30" s="22">
        <f t="shared" si="28"/>
        <v>1</v>
      </c>
      <c r="Q30" s="43"/>
      <c r="R30" s="22">
        <v>21.37</v>
      </c>
      <c r="S30" s="22">
        <f t="shared" si="29"/>
        <v>6</v>
      </c>
      <c r="T30" s="22">
        <f t="shared" si="30"/>
        <v>1</v>
      </c>
      <c r="U30" s="43"/>
      <c r="V30" s="22">
        <v>16.72</v>
      </c>
      <c r="W30" s="22">
        <f t="shared" si="31"/>
        <v>6</v>
      </c>
      <c r="X30" s="22">
        <f t="shared" si="32"/>
        <v>1</v>
      </c>
      <c r="Y30" s="6"/>
      <c r="Z30" s="22" t="s">
        <v>87</v>
      </c>
      <c r="AA30" s="22">
        <f t="shared" si="33"/>
        <v>0</v>
      </c>
      <c r="AB30" s="22">
        <f t="shared" si="34"/>
        <v>1</v>
      </c>
      <c r="AC30" s="43"/>
      <c r="AD30" s="22" t="s">
        <v>88</v>
      </c>
      <c r="AE30" s="22">
        <f t="shared" si="35"/>
        <v>0</v>
      </c>
      <c r="AF30" s="22">
        <f t="shared" si="36"/>
        <v>0</v>
      </c>
      <c r="AG30" s="43"/>
      <c r="AH30" s="22" t="s">
        <v>88</v>
      </c>
      <c r="AI30" s="22">
        <f t="shared" si="37"/>
        <v>0</v>
      </c>
      <c r="AJ30" s="22">
        <f t="shared" si="38"/>
        <v>0</v>
      </c>
      <c r="AK30" s="43"/>
      <c r="AL30" s="22" t="s">
        <v>88</v>
      </c>
      <c r="AM30" s="22">
        <f t="shared" si="39"/>
        <v>0</v>
      </c>
      <c r="AN30" s="22">
        <f t="shared" si="40"/>
        <v>0</v>
      </c>
      <c r="AO30" s="43"/>
      <c r="AP30" s="22" t="s">
        <v>88</v>
      </c>
      <c r="AQ30" s="22">
        <f t="shared" si="41"/>
        <v>0</v>
      </c>
      <c r="AR30" s="22">
        <f t="shared" si="42"/>
        <v>0</v>
      </c>
      <c r="AS30" s="43"/>
      <c r="AT30" s="22">
        <f t="shared" si="43"/>
        <v>5</v>
      </c>
    </row>
    <row r="31" ht="15.75" customHeight="1">
      <c r="A31" s="24">
        <f t="shared" si="21"/>
        <v>7</v>
      </c>
      <c r="B31" s="24" t="s">
        <v>73</v>
      </c>
      <c r="C31" s="21"/>
      <c r="D31" s="42">
        <f t="shared" si="22"/>
        <v>20</v>
      </c>
      <c r="E31" s="43"/>
      <c r="F31" s="22" t="s">
        <v>87</v>
      </c>
      <c r="G31" s="22">
        <f t="shared" ref="G31:G33" si="44">IF(F31="NT", 0, IF(_xlfn.RANK.EQ(F31, $F$25:$F$34, 1)&lt;=10, 11 - _xlfn.RANK.EQ(F31, $F$25:$F$34, 1), 0))</f>
        <v>0</v>
      </c>
      <c r="H31" s="22">
        <f t="shared" ref="H31:H33" si="45">IF(F31="TO", 0, IF(F31&lt;&gt;"", 1, ""))</f>
        <v>1</v>
      </c>
      <c r="I31" s="43"/>
      <c r="J31" s="22" t="s">
        <v>87</v>
      </c>
      <c r="K31" s="22">
        <f t="shared" si="25"/>
        <v>0</v>
      </c>
      <c r="L31" s="22">
        <f t="shared" si="26"/>
        <v>1</v>
      </c>
      <c r="M31" s="43"/>
      <c r="N31" s="22">
        <v>25.28</v>
      </c>
      <c r="O31" s="22">
        <f t="shared" si="27"/>
        <v>6</v>
      </c>
      <c r="P31" s="22">
        <f t="shared" si="28"/>
        <v>1</v>
      </c>
      <c r="Q31" s="43"/>
      <c r="R31" s="22">
        <v>25.44</v>
      </c>
      <c r="S31" s="22">
        <f t="shared" si="29"/>
        <v>5</v>
      </c>
      <c r="T31" s="22">
        <f t="shared" si="30"/>
        <v>1</v>
      </c>
      <c r="U31" s="43"/>
      <c r="V31" s="22">
        <v>23.5</v>
      </c>
      <c r="W31" s="22">
        <f t="shared" si="31"/>
        <v>4</v>
      </c>
      <c r="X31" s="22">
        <f t="shared" si="32"/>
        <v>1</v>
      </c>
      <c r="Y31" s="6"/>
      <c r="Z31" s="22">
        <v>30.47</v>
      </c>
      <c r="AA31" s="22">
        <f t="shared" si="33"/>
        <v>5</v>
      </c>
      <c r="AB31" s="22">
        <f t="shared" si="34"/>
        <v>1</v>
      </c>
      <c r="AC31" s="43"/>
      <c r="AD31" s="22" t="s">
        <v>88</v>
      </c>
      <c r="AE31" s="22">
        <f t="shared" si="35"/>
        <v>0</v>
      </c>
      <c r="AF31" s="22">
        <f t="shared" si="36"/>
        <v>0</v>
      </c>
      <c r="AG31" s="43"/>
      <c r="AH31" s="22" t="s">
        <v>88</v>
      </c>
      <c r="AI31" s="22">
        <f t="shared" si="37"/>
        <v>0</v>
      </c>
      <c r="AJ31" s="22">
        <f t="shared" si="38"/>
        <v>0</v>
      </c>
      <c r="AK31" s="43"/>
      <c r="AL31" s="22" t="s">
        <v>88</v>
      </c>
      <c r="AM31" s="22">
        <f t="shared" si="39"/>
        <v>0</v>
      </c>
      <c r="AN31" s="22">
        <f t="shared" si="40"/>
        <v>0</v>
      </c>
      <c r="AO31" s="43"/>
      <c r="AP31" s="22" t="s">
        <v>88</v>
      </c>
      <c r="AQ31" s="22">
        <f t="shared" si="41"/>
        <v>0</v>
      </c>
      <c r="AR31" s="22">
        <f t="shared" si="42"/>
        <v>0</v>
      </c>
      <c r="AS31" s="43"/>
      <c r="AT31" s="22">
        <f t="shared" si="43"/>
        <v>6</v>
      </c>
    </row>
    <row r="32" ht="15.75" customHeight="1">
      <c r="A32" s="24">
        <f t="shared" si="21"/>
        <v>8</v>
      </c>
      <c r="B32" s="24" t="s">
        <v>76</v>
      </c>
      <c r="C32" s="21"/>
      <c r="D32" s="42">
        <f t="shared" si="22"/>
        <v>19</v>
      </c>
      <c r="E32" s="43"/>
      <c r="F32" s="22" t="s">
        <v>87</v>
      </c>
      <c r="G32" s="22">
        <f t="shared" si="44"/>
        <v>0</v>
      </c>
      <c r="H32" s="22">
        <f t="shared" si="45"/>
        <v>1</v>
      </c>
      <c r="I32" s="43"/>
      <c r="J32" s="22" t="s">
        <v>90</v>
      </c>
      <c r="K32" s="22">
        <v>6.0</v>
      </c>
      <c r="L32" s="22">
        <f t="shared" si="26"/>
        <v>1</v>
      </c>
      <c r="M32" s="43"/>
      <c r="N32" s="22">
        <v>36.22</v>
      </c>
      <c r="O32" s="22">
        <f t="shared" si="27"/>
        <v>4</v>
      </c>
      <c r="P32" s="22">
        <f t="shared" si="28"/>
        <v>1</v>
      </c>
      <c r="Q32" s="43"/>
      <c r="R32" s="22" t="s">
        <v>87</v>
      </c>
      <c r="S32" s="22">
        <f t="shared" si="29"/>
        <v>0</v>
      </c>
      <c r="T32" s="22">
        <f t="shared" si="30"/>
        <v>1</v>
      </c>
      <c r="U32" s="43"/>
      <c r="V32" s="22">
        <v>21.37</v>
      </c>
      <c r="W32" s="22">
        <f t="shared" si="31"/>
        <v>5</v>
      </c>
      <c r="X32" s="22">
        <f t="shared" si="32"/>
        <v>1</v>
      </c>
      <c r="Y32" s="6"/>
      <c r="Z32" s="22">
        <v>30.65</v>
      </c>
      <c r="AA32" s="22">
        <f t="shared" si="33"/>
        <v>4</v>
      </c>
      <c r="AB32" s="22">
        <f t="shared" si="34"/>
        <v>1</v>
      </c>
      <c r="AC32" s="43"/>
      <c r="AD32" s="22" t="s">
        <v>88</v>
      </c>
      <c r="AE32" s="22">
        <f t="shared" si="35"/>
        <v>0</v>
      </c>
      <c r="AF32" s="22">
        <f t="shared" si="36"/>
        <v>0</v>
      </c>
      <c r="AG32" s="43"/>
      <c r="AH32" s="22" t="s">
        <v>88</v>
      </c>
      <c r="AI32" s="22">
        <f t="shared" si="37"/>
        <v>0</v>
      </c>
      <c r="AJ32" s="22">
        <f t="shared" si="38"/>
        <v>0</v>
      </c>
      <c r="AK32" s="43"/>
      <c r="AL32" s="22" t="s">
        <v>88</v>
      </c>
      <c r="AM32" s="22">
        <f t="shared" si="39"/>
        <v>0</v>
      </c>
      <c r="AN32" s="22">
        <f t="shared" si="40"/>
        <v>0</v>
      </c>
      <c r="AO32" s="43"/>
      <c r="AP32" s="22" t="s">
        <v>88</v>
      </c>
      <c r="AQ32" s="22">
        <f t="shared" si="41"/>
        <v>0</v>
      </c>
      <c r="AR32" s="22">
        <f t="shared" si="42"/>
        <v>0</v>
      </c>
      <c r="AS32" s="43"/>
      <c r="AT32" s="22">
        <f t="shared" si="43"/>
        <v>6</v>
      </c>
    </row>
    <row r="33" ht="15.75" customHeight="1">
      <c r="A33" s="24">
        <f t="shared" si="21"/>
        <v>9</v>
      </c>
      <c r="B33" s="24" t="s">
        <v>80</v>
      </c>
      <c r="C33" s="21"/>
      <c r="D33" s="42">
        <f t="shared" si="22"/>
        <v>0</v>
      </c>
      <c r="E33" s="43"/>
      <c r="F33" s="22" t="s">
        <v>87</v>
      </c>
      <c r="G33" s="22">
        <f t="shared" si="44"/>
        <v>0</v>
      </c>
      <c r="H33" s="22">
        <f t="shared" si="45"/>
        <v>1</v>
      </c>
      <c r="I33" s="43"/>
      <c r="J33" s="22" t="s">
        <v>87</v>
      </c>
      <c r="K33" s="22">
        <f t="shared" ref="K33:K34" si="46">IF(OR(J33="NT", J33="TIME"), 0, IF(_xlfn.RANK.EQ(J33, $J$25:$J$34, 1)&lt;=10, 11 - _xlfn.RANK.EQ(J33, $J$25:$J$34, 1), 0))</f>
        <v>0</v>
      </c>
      <c r="L33" s="22">
        <f t="shared" si="26"/>
        <v>1</v>
      </c>
      <c r="M33" s="43"/>
      <c r="N33" s="22" t="s">
        <v>88</v>
      </c>
      <c r="O33" s="22">
        <f t="shared" si="27"/>
        <v>0</v>
      </c>
      <c r="P33" s="22">
        <f t="shared" si="28"/>
        <v>0</v>
      </c>
      <c r="Q33" s="43"/>
      <c r="R33" s="22" t="s">
        <v>88</v>
      </c>
      <c r="S33" s="22">
        <f t="shared" si="29"/>
        <v>0</v>
      </c>
      <c r="T33" s="22">
        <f t="shared" si="30"/>
        <v>0</v>
      </c>
      <c r="U33" s="43"/>
      <c r="V33" s="22" t="s">
        <v>88</v>
      </c>
      <c r="W33" s="22">
        <f t="shared" si="31"/>
        <v>0</v>
      </c>
      <c r="X33" s="22">
        <f t="shared" si="32"/>
        <v>0</v>
      </c>
      <c r="Y33" s="6"/>
      <c r="Z33" s="22" t="s">
        <v>88</v>
      </c>
      <c r="AA33" s="22">
        <f t="shared" si="33"/>
        <v>0</v>
      </c>
      <c r="AB33" s="22">
        <f t="shared" si="34"/>
        <v>0</v>
      </c>
      <c r="AC33" s="43"/>
      <c r="AD33" s="22" t="s">
        <v>88</v>
      </c>
      <c r="AE33" s="22">
        <f t="shared" si="35"/>
        <v>0</v>
      </c>
      <c r="AF33" s="22">
        <f t="shared" si="36"/>
        <v>0</v>
      </c>
      <c r="AG33" s="43"/>
      <c r="AH33" s="22" t="s">
        <v>88</v>
      </c>
      <c r="AI33" s="22">
        <f t="shared" si="37"/>
        <v>0</v>
      </c>
      <c r="AJ33" s="22">
        <f t="shared" si="38"/>
        <v>0</v>
      </c>
      <c r="AK33" s="43"/>
      <c r="AL33" s="22" t="s">
        <v>88</v>
      </c>
      <c r="AM33" s="22">
        <f t="shared" si="39"/>
        <v>0</v>
      </c>
      <c r="AN33" s="22">
        <f t="shared" si="40"/>
        <v>0</v>
      </c>
      <c r="AO33" s="43"/>
      <c r="AP33" s="22" t="s">
        <v>88</v>
      </c>
      <c r="AQ33" s="22">
        <f t="shared" si="41"/>
        <v>0</v>
      </c>
      <c r="AR33" s="22">
        <f t="shared" si="42"/>
        <v>0</v>
      </c>
      <c r="AS33" s="43"/>
      <c r="AT33" s="22">
        <f t="shared" si="43"/>
        <v>2</v>
      </c>
    </row>
    <row r="34" ht="15.75" customHeight="1">
      <c r="A34" s="24">
        <f t="shared" si="21"/>
        <v>10</v>
      </c>
      <c r="B34" s="24" t="s">
        <v>81</v>
      </c>
      <c r="C34" s="21"/>
      <c r="D34" s="42">
        <f t="shared" si="22"/>
        <v>0</v>
      </c>
      <c r="E34" s="43"/>
      <c r="F34" s="22"/>
      <c r="G34" s="22"/>
      <c r="H34" s="22"/>
      <c r="I34" s="43"/>
      <c r="J34" s="22" t="s">
        <v>87</v>
      </c>
      <c r="K34" s="22">
        <f t="shared" si="46"/>
        <v>0</v>
      </c>
      <c r="L34" s="22">
        <f t="shared" si="26"/>
        <v>1</v>
      </c>
      <c r="M34" s="43"/>
      <c r="N34" s="22" t="s">
        <v>87</v>
      </c>
      <c r="O34" s="22">
        <f t="shared" si="27"/>
        <v>0</v>
      </c>
      <c r="P34" s="22">
        <f t="shared" si="28"/>
        <v>1</v>
      </c>
      <c r="Q34" s="43"/>
      <c r="R34" s="22" t="s">
        <v>88</v>
      </c>
      <c r="S34" s="22">
        <f t="shared" si="29"/>
        <v>0</v>
      </c>
      <c r="T34" s="22">
        <f t="shared" si="30"/>
        <v>0</v>
      </c>
      <c r="U34" s="43"/>
      <c r="V34" s="22" t="s">
        <v>88</v>
      </c>
      <c r="W34" s="22">
        <f t="shared" si="31"/>
        <v>0</v>
      </c>
      <c r="X34" s="22">
        <f t="shared" si="32"/>
        <v>0</v>
      </c>
      <c r="Y34" s="6"/>
      <c r="Z34" s="22" t="s">
        <v>88</v>
      </c>
      <c r="AA34" s="22">
        <f t="shared" si="33"/>
        <v>0</v>
      </c>
      <c r="AB34" s="22">
        <f t="shared" si="34"/>
        <v>0</v>
      </c>
      <c r="AC34" s="43"/>
      <c r="AD34" s="22" t="s">
        <v>88</v>
      </c>
      <c r="AE34" s="22">
        <f t="shared" si="35"/>
        <v>0</v>
      </c>
      <c r="AF34" s="22">
        <f t="shared" si="36"/>
        <v>0</v>
      </c>
      <c r="AG34" s="43"/>
      <c r="AH34" s="22" t="s">
        <v>88</v>
      </c>
      <c r="AI34" s="22">
        <f t="shared" si="37"/>
        <v>0</v>
      </c>
      <c r="AJ34" s="22">
        <f t="shared" si="38"/>
        <v>0</v>
      </c>
      <c r="AK34" s="43"/>
      <c r="AL34" s="22" t="s">
        <v>88</v>
      </c>
      <c r="AM34" s="22">
        <f t="shared" si="39"/>
        <v>0</v>
      </c>
      <c r="AN34" s="22">
        <f t="shared" si="40"/>
        <v>0</v>
      </c>
      <c r="AO34" s="43"/>
      <c r="AP34" s="22" t="s">
        <v>88</v>
      </c>
      <c r="AQ34" s="22">
        <f t="shared" si="41"/>
        <v>0</v>
      </c>
      <c r="AR34" s="22">
        <f t="shared" si="42"/>
        <v>0</v>
      </c>
      <c r="AS34" s="43"/>
      <c r="AT34" s="22">
        <f t="shared" si="43"/>
        <v>2</v>
      </c>
    </row>
    <row r="35" ht="15.75" customHeight="1">
      <c r="A35" s="25"/>
      <c r="B35" s="25"/>
      <c r="C35" s="26"/>
      <c r="D35" s="58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6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</row>
    <row r="36" ht="15.75" customHeight="1">
      <c r="A36" s="4"/>
      <c r="B36" s="4"/>
      <c r="C36" s="6"/>
      <c r="D36" s="5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6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</row>
    <row r="37" ht="15.75" customHeight="1">
      <c r="A37" s="15"/>
      <c r="B37" s="15" t="s">
        <v>91</v>
      </c>
      <c r="C37" s="6"/>
      <c r="D37" s="5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6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</row>
    <row r="38" ht="15.75" customHeight="1">
      <c r="A38" s="55"/>
      <c r="B38" s="55"/>
      <c r="C38" s="6"/>
      <c r="D38" s="42"/>
      <c r="E38" s="7"/>
      <c r="F38" s="7"/>
      <c r="G38" s="43"/>
      <c r="H38" s="43"/>
      <c r="I38" s="27"/>
      <c r="J38" s="43"/>
      <c r="K38" s="43"/>
      <c r="L38" s="43"/>
      <c r="M38" s="27"/>
      <c r="N38" s="43"/>
      <c r="O38" s="43"/>
      <c r="P38" s="43"/>
      <c r="Q38" s="27"/>
      <c r="R38" s="43"/>
      <c r="S38" s="43"/>
      <c r="T38" s="43"/>
      <c r="U38" s="27"/>
      <c r="V38" s="43"/>
      <c r="W38" s="43"/>
      <c r="X38" s="43"/>
      <c r="Y38" s="6"/>
      <c r="Z38" s="43"/>
      <c r="AA38" s="43"/>
      <c r="AB38" s="43"/>
      <c r="AC38" s="7"/>
      <c r="AD38" s="43"/>
      <c r="AE38" s="43"/>
      <c r="AF38" s="43"/>
      <c r="AG38" s="7"/>
      <c r="AH38" s="43"/>
      <c r="AI38" s="43"/>
      <c r="AJ38" s="43"/>
      <c r="AK38" s="7"/>
      <c r="AL38" s="43"/>
      <c r="AM38" s="43"/>
      <c r="AN38" s="43"/>
      <c r="AO38" s="7"/>
      <c r="AP38" s="43"/>
      <c r="AQ38" s="43"/>
      <c r="AR38" s="43"/>
      <c r="AS38" s="7"/>
      <c r="AT38" s="43"/>
    </row>
    <row r="39" ht="15.75" customHeight="1">
      <c r="A39" s="24">
        <f t="shared" ref="A39:A47" si="47">ROW(A2)-ROW($A$2)+1</f>
        <v>1</v>
      </c>
      <c r="B39" s="24" t="s">
        <v>72</v>
      </c>
      <c r="C39" s="6"/>
      <c r="D39" s="42">
        <f t="shared" ref="D39:D47" si="48">G39+K39+O39+S39+W39+AA39+AE39+AI39+AM39+AQ39</f>
        <v>57</v>
      </c>
      <c r="E39" s="7"/>
      <c r="F39" s="59">
        <v>37.804</v>
      </c>
      <c r="G39" s="22">
        <f t="shared" ref="G39:G40" si="49">IF(F39="NT", 0, IF(_xlfn.RANK.EQ(F39, $F$39:$F$47, 1)&lt;=10, 11 - _xlfn.RANK.EQ(F39, $F$39:$F$47, 1), 0))</f>
        <v>10</v>
      </c>
      <c r="H39" s="22">
        <f t="shared" ref="H39:H40" si="50">IF(OR(F39="TO", F39="TIME"), 0, IF(F39&lt;&gt;"", 1, ""))</f>
        <v>1</v>
      </c>
      <c r="I39" s="27"/>
      <c r="J39" s="22">
        <v>33.981</v>
      </c>
      <c r="K39" s="22">
        <f t="shared" ref="K39:K44" si="51">IF(OR(J39="NT", J39="TIME"), 0, IF(_xlfn.RANK.EQ(J39, $J$39:$J$47, 1)&lt;=10, 11 - _xlfn.RANK.EQ(J39, $J$39:$J$47, 1), 0))</f>
        <v>10</v>
      </c>
      <c r="L39" s="22">
        <f t="shared" ref="L39:L44" si="52">IF(OR(J39="TO", J39="TIME"), 0, IF(J39&lt;&gt;"", 1, ""))</f>
        <v>1</v>
      </c>
      <c r="M39" s="27"/>
      <c r="N39" s="22">
        <v>31.02</v>
      </c>
      <c r="O39" s="22">
        <f t="shared" ref="O39:O44" si="53">IF(OR(N39="NT", N39="TIME"), 0, IF(_xlfn.RANK.EQ(N39, $N$39:$N$47, 1)&lt;=10, 11 - _xlfn.RANK.EQ(N39, $N$39:$N$47, 1), 0))</f>
        <v>9</v>
      </c>
      <c r="P39" s="22">
        <f t="shared" ref="P39:P44" si="54">IF(OR(N39="TO", N39="TIME"), 0, IF(N39&lt;&gt;"", 1, ""))</f>
        <v>1</v>
      </c>
      <c r="Q39" s="27"/>
      <c r="R39" s="22">
        <v>34.27</v>
      </c>
      <c r="S39" s="22">
        <f t="shared" ref="S39:S44" si="55">IF(OR(R39="NT", R39="TIME"), 0, IF(_xlfn.RANK.EQ(R39, $R$39:$R$47, 1)&lt;=10, 11 - _xlfn.RANK.EQ(R39, $R$39:$R$47, 1), 0))</f>
        <v>9</v>
      </c>
      <c r="T39" s="22">
        <f t="shared" ref="T39:T44" si="56">IF(OR(R39="TO", R39="TIME"), 0, IF(R39&lt;&gt;"", 1, ""))</f>
        <v>1</v>
      </c>
      <c r="U39" s="27"/>
      <c r="V39" s="22">
        <v>31.43</v>
      </c>
      <c r="W39" s="22">
        <f t="shared" ref="W39:W47" si="57">IF(OR(V39="NT", V39="TIME"), 0, IF(_xlfn.RANK.EQ(V39, $V$39:$V$47, 1)&lt;=10, 11 - _xlfn.RANK.EQ(V39, $V$39:$V$47, 1), 0))</f>
        <v>9</v>
      </c>
      <c r="X39" s="22">
        <f t="shared" ref="X39:X47" si="58">IF(OR(V39="TO", V39="TIME"), 0, IF(V39&lt;&gt;"", 1, ""))</f>
        <v>1</v>
      </c>
      <c r="Y39" s="6"/>
      <c r="Z39" s="22">
        <v>30.946</v>
      </c>
      <c r="AA39" s="22">
        <f t="shared" ref="AA39:AA47" si="59">IF(OR(Z39="NT", Z39="TIME"), 0, IF(_xlfn.RANK.EQ(Z39, $Z$39:$Z$47, 1)&lt;=10, 11 - _xlfn.RANK.EQ(Z39, $Z$39:$Z$47, 1), 0))</f>
        <v>10</v>
      </c>
      <c r="AB39" s="22">
        <f t="shared" ref="AB39:AB47" si="60">IF(OR(Z39="TO", Z39="TIME"), 0, IF(Z39&lt;&gt;"", 1, ""))</f>
        <v>1</v>
      </c>
      <c r="AC39" s="7"/>
      <c r="AD39" s="22" t="s">
        <v>88</v>
      </c>
      <c r="AE39" s="22">
        <f t="shared" ref="AE39:AE47" si="61">IF(OR(AD39="NT", AD39="TIME"), 0, IF(_xlfn.RANK.EQ(AD39, $AD$39:$AD$47, 1)&lt;=10, 11 - _xlfn.RANK.EQ(AD39, $AD$39:$AD$47, 1), 0))</f>
        <v>0</v>
      </c>
      <c r="AF39" s="22">
        <f t="shared" ref="AF39:AF47" si="62">IF(OR(AD39="TO", AD39="TIME"), 0, IF(AD39&lt;&gt;"", 1, ""))</f>
        <v>0</v>
      </c>
      <c r="AG39" s="7"/>
      <c r="AH39" s="22" t="s">
        <v>88</v>
      </c>
      <c r="AI39" s="22">
        <f t="shared" ref="AI39:AI47" si="63">IF(OR(AH39="NT", AH39="TIME"), 0, IF(_xlfn.RANK.EQ(AH39, $AH$39:$AH$47, 1)&lt;=10, 11 - _xlfn.RANK.EQ(AH39, $AH$39:$AH$47, 1), 0))</f>
        <v>0</v>
      </c>
      <c r="AJ39" s="22">
        <f t="shared" ref="AJ39:AJ47" si="64">IF(OR(AH39="TO", AH39="TIME"), 0, IF(AH39&lt;&gt;"", 1, ""))</f>
        <v>0</v>
      </c>
      <c r="AK39" s="7"/>
      <c r="AL39" s="22" t="s">
        <v>88</v>
      </c>
      <c r="AM39" s="22">
        <f t="shared" ref="AM39:AM47" si="65">IF(OR(AL39="NT", AL39="TIME"), 0, IF(_xlfn.RANK.EQ(AL39, $AL$39:$AL$47, 1)&lt;=10, 11 - _xlfn.RANK.EQ(AL39, $AL$39:$AL$47, 1), 0))</f>
        <v>0</v>
      </c>
      <c r="AN39" s="22">
        <f t="shared" ref="AN39:AN47" si="66">IF(OR(AL39="TO", AL39="TIME"), 0, IF(AL39&lt;&gt;"", 1, ""))</f>
        <v>0</v>
      </c>
      <c r="AO39" s="7"/>
      <c r="AP39" s="22" t="s">
        <v>88</v>
      </c>
      <c r="AQ39" s="22">
        <f t="shared" ref="AQ39:AQ47" si="67">IF(OR(AP39="NT", AP39="TIME"), 0, IF(_xlfn.RANK.EQ(AP39, $AP$39:$AP$47, 1)&lt;=10, 11 - _xlfn.RANK.EQ(AP39, $AP$39:$AP$47, 1), 0))</f>
        <v>0</v>
      </c>
      <c r="AR39" s="22">
        <f t="shared" ref="AR39:AR47" si="68">IF(OR(AP39="TO", AP39="TIME"), 0, IF(AP39&lt;&gt;"", 1, ""))</f>
        <v>0</v>
      </c>
      <c r="AS39" s="7"/>
      <c r="AT39" s="22">
        <f t="shared" ref="AT39:AT47" si="69">AR39+AN39+AJ39+AF39+AB39+X39+T39+P39+L39+H39</f>
        <v>6</v>
      </c>
    </row>
    <row r="40" ht="15.75" customHeight="1">
      <c r="A40" s="24">
        <f t="shared" si="47"/>
        <v>2</v>
      </c>
      <c r="B40" s="24" t="s">
        <v>78</v>
      </c>
      <c r="C40" s="6"/>
      <c r="D40" s="42">
        <f t="shared" si="48"/>
        <v>47</v>
      </c>
      <c r="E40" s="7"/>
      <c r="F40" s="59">
        <v>40.288</v>
      </c>
      <c r="G40" s="22">
        <f t="shared" si="49"/>
        <v>9</v>
      </c>
      <c r="H40" s="22">
        <f t="shared" si="50"/>
        <v>1</v>
      </c>
      <c r="I40" s="27"/>
      <c r="J40" s="22">
        <v>39.971</v>
      </c>
      <c r="K40" s="22">
        <f t="shared" si="51"/>
        <v>8</v>
      </c>
      <c r="L40" s="22">
        <f t="shared" si="52"/>
        <v>1</v>
      </c>
      <c r="M40" s="27"/>
      <c r="N40" s="22">
        <v>38.337</v>
      </c>
      <c r="O40" s="22">
        <f t="shared" si="53"/>
        <v>7</v>
      </c>
      <c r="P40" s="22">
        <f t="shared" si="54"/>
        <v>1</v>
      </c>
      <c r="Q40" s="27"/>
      <c r="R40" s="22">
        <v>39.92</v>
      </c>
      <c r="S40" s="22">
        <f t="shared" si="55"/>
        <v>8</v>
      </c>
      <c r="T40" s="22">
        <f t="shared" si="56"/>
        <v>1</v>
      </c>
      <c r="U40" s="27"/>
      <c r="V40" s="22">
        <v>38.982</v>
      </c>
      <c r="W40" s="22">
        <f t="shared" si="57"/>
        <v>8</v>
      </c>
      <c r="X40" s="22">
        <f t="shared" si="58"/>
        <v>1</v>
      </c>
      <c r="Y40" s="6"/>
      <c r="Z40" s="22">
        <v>36.076</v>
      </c>
      <c r="AA40" s="22">
        <f t="shared" si="59"/>
        <v>7</v>
      </c>
      <c r="AB40" s="22">
        <f t="shared" si="60"/>
        <v>1</v>
      </c>
      <c r="AC40" s="7"/>
      <c r="AD40" s="22" t="s">
        <v>88</v>
      </c>
      <c r="AE40" s="22">
        <f t="shared" si="61"/>
        <v>0</v>
      </c>
      <c r="AF40" s="22">
        <f t="shared" si="62"/>
        <v>0</v>
      </c>
      <c r="AG40" s="7"/>
      <c r="AH40" s="22" t="s">
        <v>88</v>
      </c>
      <c r="AI40" s="22">
        <f t="shared" si="63"/>
        <v>0</v>
      </c>
      <c r="AJ40" s="22">
        <f t="shared" si="64"/>
        <v>0</v>
      </c>
      <c r="AK40" s="7"/>
      <c r="AL40" s="22" t="s">
        <v>88</v>
      </c>
      <c r="AM40" s="22">
        <f t="shared" si="65"/>
        <v>0</v>
      </c>
      <c r="AN40" s="22">
        <f t="shared" si="66"/>
        <v>0</v>
      </c>
      <c r="AO40" s="7"/>
      <c r="AP40" s="22" t="s">
        <v>88</v>
      </c>
      <c r="AQ40" s="22">
        <f t="shared" si="67"/>
        <v>0</v>
      </c>
      <c r="AR40" s="22">
        <f t="shared" si="68"/>
        <v>0</v>
      </c>
      <c r="AS40" s="7"/>
      <c r="AT40" s="22">
        <f t="shared" si="69"/>
        <v>6</v>
      </c>
    </row>
    <row r="41" ht="15.75" customHeight="1">
      <c r="A41" s="24">
        <f t="shared" si="47"/>
        <v>3</v>
      </c>
      <c r="B41" s="24" t="s">
        <v>74</v>
      </c>
      <c r="C41" s="6"/>
      <c r="D41" s="42">
        <f t="shared" si="48"/>
        <v>38</v>
      </c>
      <c r="E41" s="7"/>
      <c r="F41" s="59"/>
      <c r="G41" s="22"/>
      <c r="H41" s="22"/>
      <c r="I41" s="27"/>
      <c r="J41" s="22">
        <v>34.25</v>
      </c>
      <c r="K41" s="22">
        <f t="shared" si="51"/>
        <v>9</v>
      </c>
      <c r="L41" s="22">
        <f t="shared" si="52"/>
        <v>1</v>
      </c>
      <c r="M41" s="27"/>
      <c r="N41" s="22" t="s">
        <v>87</v>
      </c>
      <c r="O41" s="22">
        <f t="shared" si="53"/>
        <v>0</v>
      </c>
      <c r="P41" s="22">
        <f t="shared" si="54"/>
        <v>1</v>
      </c>
      <c r="Q41" s="27"/>
      <c r="R41" s="22">
        <v>32.71</v>
      </c>
      <c r="S41" s="22">
        <f t="shared" si="55"/>
        <v>10</v>
      </c>
      <c r="T41" s="22">
        <f t="shared" si="56"/>
        <v>1</v>
      </c>
      <c r="U41" s="27"/>
      <c r="V41" s="22">
        <v>29.3</v>
      </c>
      <c r="W41" s="22">
        <f t="shared" si="57"/>
        <v>10</v>
      </c>
      <c r="X41" s="22">
        <f t="shared" si="58"/>
        <v>1</v>
      </c>
      <c r="Y41" s="6"/>
      <c r="Z41" s="22">
        <v>31.12</v>
      </c>
      <c r="AA41" s="22">
        <f t="shared" si="59"/>
        <v>9</v>
      </c>
      <c r="AB41" s="22">
        <f t="shared" si="60"/>
        <v>1</v>
      </c>
      <c r="AC41" s="7"/>
      <c r="AD41" s="22" t="s">
        <v>88</v>
      </c>
      <c r="AE41" s="22">
        <f t="shared" si="61"/>
        <v>0</v>
      </c>
      <c r="AF41" s="22">
        <f t="shared" si="62"/>
        <v>0</v>
      </c>
      <c r="AG41" s="7"/>
      <c r="AH41" s="22" t="s">
        <v>88</v>
      </c>
      <c r="AI41" s="22">
        <f t="shared" si="63"/>
        <v>0</v>
      </c>
      <c r="AJ41" s="22">
        <f t="shared" si="64"/>
        <v>0</v>
      </c>
      <c r="AK41" s="7"/>
      <c r="AL41" s="22" t="s">
        <v>88</v>
      </c>
      <c r="AM41" s="22">
        <f t="shared" si="65"/>
        <v>0</v>
      </c>
      <c r="AN41" s="22">
        <f t="shared" si="66"/>
        <v>0</v>
      </c>
      <c r="AO41" s="7"/>
      <c r="AP41" s="22" t="s">
        <v>88</v>
      </c>
      <c r="AQ41" s="22">
        <f t="shared" si="67"/>
        <v>0</v>
      </c>
      <c r="AR41" s="22">
        <f t="shared" si="68"/>
        <v>0</v>
      </c>
      <c r="AS41" s="7"/>
      <c r="AT41" s="22">
        <f t="shared" si="69"/>
        <v>5</v>
      </c>
    </row>
    <row r="42" ht="15.75" customHeight="1">
      <c r="A42" s="24">
        <f t="shared" si="47"/>
        <v>4</v>
      </c>
      <c r="B42" s="24" t="s">
        <v>73</v>
      </c>
      <c r="C42" s="6"/>
      <c r="D42" s="42">
        <f t="shared" si="48"/>
        <v>34</v>
      </c>
      <c r="E42" s="7"/>
      <c r="F42" s="59">
        <v>40.627</v>
      </c>
      <c r="G42" s="22">
        <f t="shared" ref="G42:G44" si="70">IF(F42="NT", 0, IF(_xlfn.RANK.EQ(F42, $F$39:$F$47, 1)&lt;=10, 11 - _xlfn.RANK.EQ(F42, $F$39:$F$47, 1), 0))</f>
        <v>8</v>
      </c>
      <c r="H42" s="22">
        <f t="shared" ref="H42:H44" si="71">IF(OR(F42="TO", F42="TIME"), 0, IF(F42&lt;&gt;"", 1, ""))</f>
        <v>1</v>
      </c>
      <c r="I42" s="27"/>
      <c r="J42" s="22" t="s">
        <v>87</v>
      </c>
      <c r="K42" s="22">
        <f t="shared" si="51"/>
        <v>0</v>
      </c>
      <c r="L42" s="22">
        <f t="shared" si="52"/>
        <v>1</v>
      </c>
      <c r="M42" s="27"/>
      <c r="N42" s="22">
        <v>40.27</v>
      </c>
      <c r="O42" s="22">
        <f t="shared" si="53"/>
        <v>6</v>
      </c>
      <c r="P42" s="22">
        <f t="shared" si="54"/>
        <v>1</v>
      </c>
      <c r="Q42" s="27"/>
      <c r="R42" s="22">
        <v>41.89</v>
      </c>
      <c r="S42" s="22">
        <f t="shared" si="55"/>
        <v>7</v>
      </c>
      <c r="T42" s="22">
        <f t="shared" si="56"/>
        <v>1</v>
      </c>
      <c r="U42" s="27"/>
      <c r="V42" s="22">
        <v>43.515</v>
      </c>
      <c r="W42" s="22">
        <f t="shared" si="57"/>
        <v>7</v>
      </c>
      <c r="X42" s="22">
        <f t="shared" si="58"/>
        <v>1</v>
      </c>
      <c r="Y42" s="6"/>
      <c r="Z42" s="22">
        <v>36.849</v>
      </c>
      <c r="AA42" s="22">
        <f t="shared" si="59"/>
        <v>6</v>
      </c>
      <c r="AB42" s="22">
        <f t="shared" si="60"/>
        <v>1</v>
      </c>
      <c r="AC42" s="7"/>
      <c r="AD42" s="22" t="s">
        <v>88</v>
      </c>
      <c r="AE42" s="22">
        <f t="shared" si="61"/>
        <v>0</v>
      </c>
      <c r="AF42" s="22">
        <f t="shared" si="62"/>
        <v>0</v>
      </c>
      <c r="AG42" s="7"/>
      <c r="AH42" s="22" t="s">
        <v>88</v>
      </c>
      <c r="AI42" s="22">
        <f t="shared" si="63"/>
        <v>0</v>
      </c>
      <c r="AJ42" s="22">
        <f t="shared" si="64"/>
        <v>0</v>
      </c>
      <c r="AK42" s="7"/>
      <c r="AL42" s="22" t="s">
        <v>88</v>
      </c>
      <c r="AM42" s="22">
        <f t="shared" si="65"/>
        <v>0</v>
      </c>
      <c r="AN42" s="22">
        <f t="shared" si="66"/>
        <v>0</v>
      </c>
      <c r="AO42" s="7"/>
      <c r="AP42" s="22" t="s">
        <v>88</v>
      </c>
      <c r="AQ42" s="22">
        <f t="shared" si="67"/>
        <v>0</v>
      </c>
      <c r="AR42" s="22">
        <f t="shared" si="68"/>
        <v>0</v>
      </c>
      <c r="AS42" s="7"/>
      <c r="AT42" s="22">
        <f t="shared" si="69"/>
        <v>6</v>
      </c>
    </row>
    <row r="43" ht="15.75" customHeight="1">
      <c r="A43" s="24">
        <f t="shared" si="47"/>
        <v>5</v>
      </c>
      <c r="B43" s="24" t="s">
        <v>92</v>
      </c>
      <c r="C43" s="6"/>
      <c r="D43" s="42">
        <f t="shared" si="48"/>
        <v>19</v>
      </c>
      <c r="E43" s="7"/>
      <c r="F43" s="59" t="s">
        <v>87</v>
      </c>
      <c r="G43" s="22">
        <f t="shared" si="70"/>
        <v>0</v>
      </c>
      <c r="H43" s="22">
        <f t="shared" si="71"/>
        <v>1</v>
      </c>
      <c r="I43" s="27"/>
      <c r="J43" s="22" t="s">
        <v>88</v>
      </c>
      <c r="K43" s="22">
        <f t="shared" si="51"/>
        <v>0</v>
      </c>
      <c r="L43" s="22">
        <f t="shared" si="52"/>
        <v>0</v>
      </c>
      <c r="M43" s="27"/>
      <c r="N43" s="22">
        <v>36.9</v>
      </c>
      <c r="O43" s="22">
        <f t="shared" si="53"/>
        <v>8</v>
      </c>
      <c r="P43" s="22">
        <f t="shared" si="54"/>
        <v>1</v>
      </c>
      <c r="Q43" s="27"/>
      <c r="R43" s="22" t="s">
        <v>87</v>
      </c>
      <c r="S43" s="22">
        <f t="shared" si="55"/>
        <v>0</v>
      </c>
      <c r="T43" s="22">
        <f t="shared" si="56"/>
        <v>1</v>
      </c>
      <c r="U43" s="27"/>
      <c r="V43" s="22">
        <v>44.875</v>
      </c>
      <c r="W43" s="22">
        <f t="shared" si="57"/>
        <v>6</v>
      </c>
      <c r="X43" s="22">
        <f t="shared" si="58"/>
        <v>1</v>
      </c>
      <c r="Y43" s="6"/>
      <c r="Z43" s="22">
        <v>39.322</v>
      </c>
      <c r="AA43" s="22">
        <f t="shared" si="59"/>
        <v>5</v>
      </c>
      <c r="AB43" s="22">
        <f t="shared" si="60"/>
        <v>1</v>
      </c>
      <c r="AC43" s="7"/>
      <c r="AD43" s="22" t="s">
        <v>88</v>
      </c>
      <c r="AE43" s="22">
        <f t="shared" si="61"/>
        <v>0</v>
      </c>
      <c r="AF43" s="22">
        <f t="shared" si="62"/>
        <v>0</v>
      </c>
      <c r="AG43" s="7"/>
      <c r="AH43" s="22" t="s">
        <v>88</v>
      </c>
      <c r="AI43" s="22">
        <f t="shared" si="63"/>
        <v>0</v>
      </c>
      <c r="AJ43" s="22">
        <f t="shared" si="64"/>
        <v>0</v>
      </c>
      <c r="AK43" s="7"/>
      <c r="AL43" s="22" t="s">
        <v>88</v>
      </c>
      <c r="AM43" s="22">
        <f t="shared" si="65"/>
        <v>0</v>
      </c>
      <c r="AN43" s="22">
        <f t="shared" si="66"/>
        <v>0</v>
      </c>
      <c r="AO43" s="7"/>
      <c r="AP43" s="22" t="s">
        <v>88</v>
      </c>
      <c r="AQ43" s="22">
        <f t="shared" si="67"/>
        <v>0</v>
      </c>
      <c r="AR43" s="22">
        <f t="shared" si="68"/>
        <v>0</v>
      </c>
      <c r="AS43" s="7"/>
      <c r="AT43" s="22">
        <f t="shared" si="69"/>
        <v>5</v>
      </c>
    </row>
    <row r="44" ht="15.75" customHeight="1">
      <c r="A44" s="24">
        <f t="shared" si="47"/>
        <v>6</v>
      </c>
      <c r="B44" s="24" t="s">
        <v>75</v>
      </c>
      <c r="C44" s="6"/>
      <c r="D44" s="42">
        <f t="shared" si="48"/>
        <v>14</v>
      </c>
      <c r="E44" s="7"/>
      <c r="F44" s="59" t="s">
        <v>87</v>
      </c>
      <c r="G44" s="22">
        <f t="shared" si="70"/>
        <v>0</v>
      </c>
      <c r="H44" s="22">
        <f t="shared" si="71"/>
        <v>1</v>
      </c>
      <c r="I44" s="27"/>
      <c r="J44" s="22" t="s">
        <v>87</v>
      </c>
      <c r="K44" s="22">
        <f t="shared" si="51"/>
        <v>0</v>
      </c>
      <c r="L44" s="22">
        <f t="shared" si="52"/>
        <v>1</v>
      </c>
      <c r="M44" s="27"/>
      <c r="N44" s="22">
        <v>27.88</v>
      </c>
      <c r="O44" s="22">
        <f t="shared" si="53"/>
        <v>10</v>
      </c>
      <c r="P44" s="22">
        <f t="shared" si="54"/>
        <v>1</v>
      </c>
      <c r="Q44" s="27"/>
      <c r="R44" s="22" t="s">
        <v>87</v>
      </c>
      <c r="S44" s="22">
        <f t="shared" si="55"/>
        <v>0</v>
      </c>
      <c r="T44" s="22">
        <f t="shared" si="56"/>
        <v>1</v>
      </c>
      <c r="U44" s="27"/>
      <c r="V44" s="22" t="s">
        <v>87</v>
      </c>
      <c r="W44" s="22">
        <f t="shared" si="57"/>
        <v>0</v>
      </c>
      <c r="X44" s="22">
        <f t="shared" si="58"/>
        <v>1</v>
      </c>
      <c r="Y44" s="6"/>
      <c r="Z44" s="22">
        <v>49.87</v>
      </c>
      <c r="AA44" s="22">
        <f t="shared" si="59"/>
        <v>4</v>
      </c>
      <c r="AB44" s="22">
        <f t="shared" si="60"/>
        <v>1</v>
      </c>
      <c r="AC44" s="7"/>
      <c r="AD44" s="22" t="s">
        <v>88</v>
      </c>
      <c r="AE44" s="22">
        <f t="shared" si="61"/>
        <v>0</v>
      </c>
      <c r="AF44" s="22">
        <f t="shared" si="62"/>
        <v>0</v>
      </c>
      <c r="AG44" s="7"/>
      <c r="AH44" s="22" t="s">
        <v>88</v>
      </c>
      <c r="AI44" s="22">
        <f t="shared" si="63"/>
        <v>0</v>
      </c>
      <c r="AJ44" s="22">
        <f t="shared" si="64"/>
        <v>0</v>
      </c>
      <c r="AK44" s="7"/>
      <c r="AL44" s="22" t="s">
        <v>88</v>
      </c>
      <c r="AM44" s="22">
        <f t="shared" si="65"/>
        <v>0</v>
      </c>
      <c r="AN44" s="22">
        <f t="shared" si="66"/>
        <v>0</v>
      </c>
      <c r="AO44" s="7"/>
      <c r="AP44" s="22" t="s">
        <v>88</v>
      </c>
      <c r="AQ44" s="22">
        <f t="shared" si="67"/>
        <v>0</v>
      </c>
      <c r="AR44" s="22">
        <f t="shared" si="68"/>
        <v>0</v>
      </c>
      <c r="AS44" s="7"/>
      <c r="AT44" s="22">
        <f t="shared" si="69"/>
        <v>6</v>
      </c>
    </row>
    <row r="45" ht="15.75" customHeight="1">
      <c r="A45" s="24">
        <f t="shared" si="47"/>
        <v>7</v>
      </c>
      <c r="B45" s="24" t="s">
        <v>93</v>
      </c>
      <c r="C45" s="6"/>
      <c r="D45" s="42">
        <f t="shared" si="48"/>
        <v>8</v>
      </c>
      <c r="E45" s="7"/>
      <c r="F45" s="59"/>
      <c r="G45" s="22"/>
      <c r="H45" s="22"/>
      <c r="I45" s="27"/>
      <c r="J45" s="22"/>
      <c r="K45" s="22"/>
      <c r="L45" s="22"/>
      <c r="M45" s="27"/>
      <c r="N45" s="22"/>
      <c r="O45" s="22"/>
      <c r="P45" s="22"/>
      <c r="Q45" s="27"/>
      <c r="R45" s="22"/>
      <c r="S45" s="22"/>
      <c r="T45" s="22"/>
      <c r="U45" s="27"/>
      <c r="V45" s="22" t="s">
        <v>87</v>
      </c>
      <c r="W45" s="22">
        <f t="shared" si="57"/>
        <v>0</v>
      </c>
      <c r="X45" s="22">
        <f t="shared" si="58"/>
        <v>1</v>
      </c>
      <c r="Y45" s="6"/>
      <c r="Z45" s="22">
        <v>34.858</v>
      </c>
      <c r="AA45" s="22">
        <f t="shared" si="59"/>
        <v>8</v>
      </c>
      <c r="AB45" s="22">
        <f t="shared" si="60"/>
        <v>1</v>
      </c>
      <c r="AC45" s="7"/>
      <c r="AD45" s="22" t="s">
        <v>88</v>
      </c>
      <c r="AE45" s="22">
        <f t="shared" si="61"/>
        <v>0</v>
      </c>
      <c r="AF45" s="22">
        <f t="shared" si="62"/>
        <v>0</v>
      </c>
      <c r="AG45" s="7"/>
      <c r="AH45" s="22" t="s">
        <v>88</v>
      </c>
      <c r="AI45" s="22">
        <f t="shared" si="63"/>
        <v>0</v>
      </c>
      <c r="AJ45" s="22">
        <f t="shared" si="64"/>
        <v>0</v>
      </c>
      <c r="AK45" s="7"/>
      <c r="AL45" s="22" t="s">
        <v>88</v>
      </c>
      <c r="AM45" s="22">
        <f t="shared" si="65"/>
        <v>0</v>
      </c>
      <c r="AN45" s="22">
        <f t="shared" si="66"/>
        <v>0</v>
      </c>
      <c r="AO45" s="7"/>
      <c r="AP45" s="22" t="s">
        <v>88</v>
      </c>
      <c r="AQ45" s="22">
        <f t="shared" si="67"/>
        <v>0</v>
      </c>
      <c r="AR45" s="22">
        <f t="shared" si="68"/>
        <v>0</v>
      </c>
      <c r="AS45" s="7"/>
      <c r="AT45" s="22">
        <f t="shared" si="69"/>
        <v>2</v>
      </c>
    </row>
    <row r="46" ht="15.75" customHeight="1">
      <c r="A46" s="24">
        <f t="shared" si="47"/>
        <v>8</v>
      </c>
      <c r="B46" s="24" t="s">
        <v>94</v>
      </c>
      <c r="C46" s="6"/>
      <c r="D46" s="42">
        <f t="shared" si="48"/>
        <v>6</v>
      </c>
      <c r="E46" s="7"/>
      <c r="F46" s="59"/>
      <c r="G46" s="22"/>
      <c r="H46" s="22"/>
      <c r="I46" s="27"/>
      <c r="J46" s="22"/>
      <c r="K46" s="22"/>
      <c r="L46" s="22"/>
      <c r="M46" s="27"/>
      <c r="N46" s="22"/>
      <c r="O46" s="22"/>
      <c r="P46" s="22"/>
      <c r="Q46" s="27"/>
      <c r="R46" s="22">
        <v>84.14</v>
      </c>
      <c r="S46" s="22">
        <f t="shared" ref="S46:S47" si="72">IF(OR(R46="NT", R46="TIME"), 0, IF(_xlfn.RANK.EQ(R46, $R$39:$R$47, 1)&lt;=10, 11 - _xlfn.RANK.EQ(R46, $R$39:$R$47, 1), 0))</f>
        <v>6</v>
      </c>
      <c r="T46" s="22">
        <f t="shared" ref="T46:T47" si="73">IF(OR(R46="TO", R46="TIME"), 0, IF(R46&lt;&gt;"", 1, ""))</f>
        <v>1</v>
      </c>
      <c r="U46" s="27"/>
      <c r="V46" s="22" t="s">
        <v>88</v>
      </c>
      <c r="W46" s="22">
        <f t="shared" si="57"/>
        <v>0</v>
      </c>
      <c r="X46" s="22">
        <f t="shared" si="58"/>
        <v>0</v>
      </c>
      <c r="Y46" s="6"/>
      <c r="Z46" s="22" t="s">
        <v>88</v>
      </c>
      <c r="AA46" s="22">
        <f t="shared" si="59"/>
        <v>0</v>
      </c>
      <c r="AB46" s="22">
        <f t="shared" si="60"/>
        <v>0</v>
      </c>
      <c r="AC46" s="7"/>
      <c r="AD46" s="22" t="s">
        <v>88</v>
      </c>
      <c r="AE46" s="22">
        <f t="shared" si="61"/>
        <v>0</v>
      </c>
      <c r="AF46" s="22">
        <f t="shared" si="62"/>
        <v>0</v>
      </c>
      <c r="AG46" s="7"/>
      <c r="AH46" s="22" t="s">
        <v>88</v>
      </c>
      <c r="AI46" s="22">
        <f t="shared" si="63"/>
        <v>0</v>
      </c>
      <c r="AJ46" s="22">
        <f t="shared" si="64"/>
        <v>0</v>
      </c>
      <c r="AK46" s="7"/>
      <c r="AL46" s="22" t="s">
        <v>88</v>
      </c>
      <c r="AM46" s="22">
        <f t="shared" si="65"/>
        <v>0</v>
      </c>
      <c r="AN46" s="22">
        <f t="shared" si="66"/>
        <v>0</v>
      </c>
      <c r="AO46" s="7"/>
      <c r="AP46" s="22" t="s">
        <v>88</v>
      </c>
      <c r="AQ46" s="22">
        <f t="shared" si="67"/>
        <v>0</v>
      </c>
      <c r="AR46" s="22">
        <f t="shared" si="68"/>
        <v>0</v>
      </c>
      <c r="AS46" s="7"/>
      <c r="AT46" s="22">
        <f t="shared" si="69"/>
        <v>1</v>
      </c>
    </row>
    <row r="47" ht="15.75" customHeight="1">
      <c r="A47" s="24">
        <f t="shared" si="47"/>
        <v>9</v>
      </c>
      <c r="B47" s="24" t="s">
        <v>84</v>
      </c>
      <c r="C47" s="6"/>
      <c r="D47" s="42">
        <f t="shared" si="48"/>
        <v>0</v>
      </c>
      <c r="E47" s="7"/>
      <c r="F47" s="59"/>
      <c r="G47" s="22"/>
      <c r="H47" s="22"/>
      <c r="I47" s="27"/>
      <c r="J47" s="22" t="s">
        <v>87</v>
      </c>
      <c r="K47" s="22">
        <f>IF(OR(J47="NT", J47="TIME"), 0, IF(_xlfn.RANK.EQ(J47, $J$39:$J$47, 1)&lt;=10, 11 - _xlfn.RANK.EQ(J47, $J$39:$J$47, 1), 0))</f>
        <v>0</v>
      </c>
      <c r="L47" s="22">
        <f>IF(OR(J47="TO", J47="TIME"), 0, IF(J47&lt;&gt;"", 1, ""))</f>
        <v>1</v>
      </c>
      <c r="M47" s="27"/>
      <c r="N47" s="22" t="s">
        <v>87</v>
      </c>
      <c r="O47" s="22">
        <f>IF(OR(N47="NT", N47="TIME"), 0, IF(_xlfn.RANK.EQ(N47, $N$39:$N$47, 1)&lt;=10, 11 - _xlfn.RANK.EQ(N47, $N$39:$N$47, 1), 0))</f>
        <v>0</v>
      </c>
      <c r="P47" s="22">
        <f>IF(OR(N47="TO", N47="TIME"), 0, IF(N47&lt;&gt;"", 1, ""))</f>
        <v>1</v>
      </c>
      <c r="Q47" s="27"/>
      <c r="R47" s="22" t="s">
        <v>88</v>
      </c>
      <c r="S47" s="22">
        <f t="shared" si="72"/>
        <v>0</v>
      </c>
      <c r="T47" s="22">
        <f t="shared" si="73"/>
        <v>0</v>
      </c>
      <c r="U47" s="27"/>
      <c r="V47" s="22" t="s">
        <v>88</v>
      </c>
      <c r="W47" s="22">
        <f t="shared" si="57"/>
        <v>0</v>
      </c>
      <c r="X47" s="22">
        <f t="shared" si="58"/>
        <v>0</v>
      </c>
      <c r="Y47" s="6"/>
      <c r="Z47" s="22" t="s">
        <v>88</v>
      </c>
      <c r="AA47" s="22">
        <f t="shared" si="59"/>
        <v>0</v>
      </c>
      <c r="AB47" s="22">
        <f t="shared" si="60"/>
        <v>0</v>
      </c>
      <c r="AC47" s="7"/>
      <c r="AD47" s="22" t="s">
        <v>88</v>
      </c>
      <c r="AE47" s="22">
        <f t="shared" si="61"/>
        <v>0</v>
      </c>
      <c r="AF47" s="22">
        <f t="shared" si="62"/>
        <v>0</v>
      </c>
      <c r="AG47" s="7"/>
      <c r="AH47" s="22" t="s">
        <v>88</v>
      </c>
      <c r="AI47" s="22">
        <f t="shared" si="63"/>
        <v>0</v>
      </c>
      <c r="AJ47" s="22">
        <f t="shared" si="64"/>
        <v>0</v>
      </c>
      <c r="AK47" s="7"/>
      <c r="AL47" s="22" t="s">
        <v>88</v>
      </c>
      <c r="AM47" s="22">
        <f t="shared" si="65"/>
        <v>0</v>
      </c>
      <c r="AN47" s="22">
        <f t="shared" si="66"/>
        <v>0</v>
      </c>
      <c r="AO47" s="7"/>
      <c r="AP47" s="22" t="s">
        <v>88</v>
      </c>
      <c r="AQ47" s="22">
        <f t="shared" si="67"/>
        <v>0</v>
      </c>
      <c r="AR47" s="22">
        <f t="shared" si="68"/>
        <v>0</v>
      </c>
      <c r="AS47" s="7"/>
      <c r="AT47" s="22">
        <f t="shared" si="69"/>
        <v>2</v>
      </c>
    </row>
    <row r="48" ht="15.75" customHeight="1">
      <c r="A48" s="25"/>
      <c r="B48" s="25"/>
      <c r="C48" s="6"/>
      <c r="D48" s="5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6"/>
      <c r="Z48" s="27"/>
      <c r="AA48" s="27"/>
      <c r="AB48" s="27"/>
      <c r="AC48" s="7"/>
      <c r="AD48" s="27"/>
      <c r="AE48" s="27"/>
      <c r="AF48" s="27"/>
      <c r="AG48" s="7"/>
      <c r="AH48" s="27"/>
      <c r="AI48" s="27"/>
      <c r="AJ48" s="27"/>
      <c r="AK48" s="7"/>
      <c r="AL48" s="27"/>
      <c r="AM48" s="27"/>
      <c r="AN48" s="27"/>
      <c r="AO48" s="7"/>
      <c r="AP48" s="27"/>
      <c r="AQ48" s="27"/>
      <c r="AR48" s="27"/>
      <c r="AS48" s="7"/>
      <c r="AT48" s="7"/>
    </row>
    <row r="49" ht="15.75" customHeight="1">
      <c r="A49" s="25"/>
      <c r="B49" s="25"/>
      <c r="C49" s="6"/>
      <c r="D49" s="5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6"/>
      <c r="Z49" s="27"/>
      <c r="AA49" s="27"/>
      <c r="AB49" s="27"/>
      <c r="AC49" s="7"/>
      <c r="AD49" s="27"/>
      <c r="AE49" s="27"/>
      <c r="AF49" s="27"/>
      <c r="AG49" s="7"/>
      <c r="AH49" s="27"/>
      <c r="AI49" s="27"/>
      <c r="AJ49" s="27"/>
      <c r="AK49" s="7"/>
      <c r="AL49" s="27"/>
      <c r="AM49" s="27"/>
      <c r="AN49" s="27"/>
      <c r="AO49" s="7"/>
      <c r="AP49" s="27"/>
      <c r="AQ49" s="27"/>
      <c r="AR49" s="27"/>
      <c r="AS49" s="7"/>
      <c r="AT49" s="7"/>
    </row>
    <row r="50" ht="15.75" customHeight="1">
      <c r="A50" s="15"/>
      <c r="B50" s="15" t="s">
        <v>60</v>
      </c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16.5" customHeight="1">
      <c r="A51" s="55"/>
      <c r="B51" s="55"/>
      <c r="C51" s="61"/>
      <c r="D51" s="42"/>
      <c r="E51" s="7"/>
      <c r="F51" s="7"/>
      <c r="G51" s="43"/>
      <c r="H51" s="43"/>
      <c r="I51" s="35"/>
      <c r="J51" s="43"/>
      <c r="K51" s="43"/>
      <c r="L51" s="43"/>
      <c r="M51" s="35"/>
      <c r="N51" s="43"/>
      <c r="O51" s="43"/>
      <c r="P51" s="43"/>
      <c r="Q51" s="35"/>
      <c r="R51" s="43"/>
      <c r="S51" s="43"/>
      <c r="T51" s="43"/>
      <c r="U51" s="35"/>
      <c r="V51" s="43"/>
      <c r="W51" s="43"/>
      <c r="X51" s="43"/>
      <c r="Y51" s="35"/>
      <c r="Z51" s="43"/>
      <c r="AA51" s="43"/>
      <c r="AB51" s="43"/>
      <c r="AC51" s="35"/>
      <c r="AD51" s="43"/>
      <c r="AE51" s="43"/>
      <c r="AF51" s="43"/>
      <c r="AG51" s="35"/>
      <c r="AH51" s="43"/>
      <c r="AI51" s="43"/>
      <c r="AJ51" s="43"/>
      <c r="AK51" s="35"/>
      <c r="AL51" s="43"/>
      <c r="AM51" s="43"/>
      <c r="AN51" s="43"/>
      <c r="AO51" s="35"/>
      <c r="AP51" s="43"/>
      <c r="AQ51" s="43"/>
      <c r="AR51" s="43"/>
      <c r="AS51" s="35"/>
      <c r="AT51" s="43"/>
      <c r="AU51" s="35"/>
    </row>
    <row r="52" ht="15.75" customHeight="1">
      <c r="A52" s="24">
        <f t="shared" ref="A52:A65" si="74">ROW(A2)-ROW($A$2)+1</f>
        <v>1</v>
      </c>
      <c r="B52" s="24" t="s">
        <v>72</v>
      </c>
      <c r="C52" s="61"/>
      <c r="D52" s="42">
        <f t="shared" ref="D52:D65" si="75">G52+K52+O52+S52+W52+AA52+AE52+AI52+AM52+AQ52</f>
        <v>51</v>
      </c>
      <c r="E52" s="7"/>
      <c r="F52" s="59">
        <v>25.891</v>
      </c>
      <c r="G52" s="22">
        <f>IF(F52="NT", 0, IF(_xlfn.RANK.EQ(F52, $F$52:$F$64, 1)&lt;=10, 11 - _xlfn.RANK.EQ(F52, $F$52:$F$64, 1), 0))</f>
        <v>10</v>
      </c>
      <c r="H52" s="22">
        <f>IF(F52="TO", 0, IF(F52&lt;&gt;"", 1, ""))</f>
        <v>1</v>
      </c>
      <c r="I52" s="35"/>
      <c r="J52" s="22">
        <v>23.943</v>
      </c>
      <c r="K52" s="22">
        <f t="shared" ref="K52:K58" si="76">IF(OR(J52="NT", J52="TIME"), 0, IF(_xlfn.RANK.EQ(J52, $J$52:$J$64, 1)&lt;=10, 11 - _xlfn.RANK.EQ(J52, $J$52:$J$64, 1), 0))</f>
        <v>9</v>
      </c>
      <c r="L52" s="22">
        <f t="shared" ref="L52:L59" si="77">IF(OR(J52="TO", J52="TIME"), 0, IF(J52&lt;&gt;"", 1, ""))</f>
        <v>1</v>
      </c>
      <c r="M52" s="35"/>
      <c r="N52" s="22">
        <v>21.73</v>
      </c>
      <c r="O52" s="22">
        <f t="shared" ref="O52:O59" si="78">IF(OR(N52="NT", N52="TIME"), 0, IF(_xlfn.RANK.EQ(N52, $N$52:$N$64, 1)&lt;=10, 11 - _xlfn.RANK.EQ(N52, $N$52:$N$64, 1), 0))</f>
        <v>9</v>
      </c>
      <c r="P52" s="22">
        <f t="shared" ref="P52:P59" si="79">IF(OR(N52="TO", N52="TIME"), 0, IF(N52&lt;&gt;"", 1, ""))</f>
        <v>1</v>
      </c>
      <c r="Q52" s="35"/>
      <c r="R52" s="22">
        <v>27.264</v>
      </c>
      <c r="S52" s="22">
        <f t="shared" ref="S52:S59" si="80">IF(OR(R52="NT", R52="TIME"), 0, IF(_xlfn.RANK.EQ(R52, $R$52:$R$64, 1)&lt;=10, 11 - _xlfn.RANK.EQ(R52, $R$52:$R$64, 1), 0))</f>
        <v>5</v>
      </c>
      <c r="T52" s="22">
        <f t="shared" ref="T52:T59" si="81">IF(OR(R52="TO", R52="TIME"), 0, IF(R52&lt;&gt;"", 1, ""))</f>
        <v>1</v>
      </c>
      <c r="U52" s="35"/>
      <c r="V52" s="22">
        <v>24.8</v>
      </c>
      <c r="W52" s="22">
        <f t="shared" ref="W52:W59" si="82">IF(OR(V52="NT", V52="TIME"), 0, IF(_xlfn.RANK.EQ(V52, $V$52:$V$64, 1)&lt;=10, 11 - _xlfn.RANK.EQ(V52, $V$52:$V$64, 1), 0))</f>
        <v>9</v>
      </c>
      <c r="X52" s="22">
        <f t="shared" ref="X52:X65" si="83">IF(OR(V52="TO", V52="TIME"), 0, IF(V52&lt;&gt;"", 1, ""))</f>
        <v>1</v>
      </c>
      <c r="Y52" s="35"/>
      <c r="Z52" s="22">
        <v>19.156</v>
      </c>
      <c r="AA52" s="22">
        <f t="shared" ref="AA52:AA65" si="84">IF(OR(Z52="NT", Z52="TIME"), 0, IF(_xlfn.RANK.EQ(Z52, $Z$52:$Z$64, 1)&lt;=10, 11 - _xlfn.RANK.EQ(Z52, $Z$52:$Z$64, 1), 0))</f>
        <v>9</v>
      </c>
      <c r="AB52" s="22">
        <f t="shared" ref="AB52:AB65" si="85">IF(OR(Z52="TO", Z52="TIME"), 0, IF(Z52&lt;&gt;"", 1, ""))</f>
        <v>1</v>
      </c>
      <c r="AC52" s="35"/>
      <c r="AD52" s="22" t="s">
        <v>88</v>
      </c>
      <c r="AE52" s="22">
        <f>IF(OR(AD52="NT", AD52="TIME"), 0, IF(_xlfn.RANK.EQ(AD52, AD52:AD64, 1)&lt;=10, 11 - _xlfn.RANK.EQ(AD52, AD52:AD64, 1), 0))</f>
        <v>0</v>
      </c>
      <c r="AF52" s="22">
        <f t="shared" ref="AF52:AF65" si="86">IF(OR(AD52="TO", AD52="TIME"), 0, IF(AD52&lt;&gt;"", 1, ""))</f>
        <v>0</v>
      </c>
      <c r="AG52" s="35"/>
      <c r="AH52" s="22" t="s">
        <v>88</v>
      </c>
      <c r="AI52" s="22">
        <f>IF(OR(AH52="NT", AH52="TIME"), 0, IF(_xlfn.RANK.EQ(AH52, AH52:AH64, 1)&lt;=10, 11 - _xlfn.RANK.EQ(AH52, AH52:AH64, 1), 0))</f>
        <v>0</v>
      </c>
      <c r="AJ52" s="22">
        <f t="shared" ref="AJ52:AJ65" si="87">IF(OR(AH52="TO", AH52="TIME"), 0, IF(AH52&lt;&gt;"", 1, ""))</f>
        <v>0</v>
      </c>
      <c r="AK52" s="35"/>
      <c r="AL52" s="22" t="s">
        <v>88</v>
      </c>
      <c r="AM52" s="22">
        <f>IF(OR(AL52="NT", AL52="TIME"), 0, IF(_xlfn.RANK.EQ(AL52, AL52:AL64, 1)&lt;=10, 11 - _xlfn.RANK.EQ(AL52, AL52:AL64, 1), 0))</f>
        <v>0</v>
      </c>
      <c r="AN52" s="22">
        <f t="shared" ref="AN52:AN65" si="88">IF(OR(AL52="TO", AL52="TIME"), 0, IF(AL52&lt;&gt;"", 1, ""))</f>
        <v>0</v>
      </c>
      <c r="AO52" s="35"/>
      <c r="AP52" s="22" t="s">
        <v>88</v>
      </c>
      <c r="AQ52" s="22">
        <f>IF(OR(AP52="NT", AP52="TIME"), 0, IF(_xlfn.RANK.EQ(AP52, AP52:AP64, 1)&lt;=10, 11 - _xlfn.RANK.EQ(AP52, AP52:AP64, 1), 0))</f>
        <v>0</v>
      </c>
      <c r="AR52" s="22">
        <f t="shared" ref="AR52:AR65" si="89">IF(OR(AP52="TO", AP52="TIME"), 0, IF(AP52&lt;&gt;"", 1, ""))</f>
        <v>0</v>
      </c>
      <c r="AS52" s="35"/>
      <c r="AT52" s="22">
        <f t="shared" ref="AT52:AT65" si="90">AR52+AN52+AJ52+AF52+AB52+X52+T52+P52+L52+H52</f>
        <v>6</v>
      </c>
      <c r="AU52" s="35"/>
    </row>
    <row r="53" ht="15.75" customHeight="1">
      <c r="A53" s="24">
        <f t="shared" si="74"/>
        <v>2</v>
      </c>
      <c r="B53" s="24" t="s">
        <v>74</v>
      </c>
      <c r="C53" s="61"/>
      <c r="D53" s="42">
        <f t="shared" si="75"/>
        <v>50</v>
      </c>
      <c r="E53" s="7"/>
      <c r="F53" s="59"/>
      <c r="G53" s="22"/>
      <c r="H53" s="22"/>
      <c r="I53" s="35"/>
      <c r="J53" s="22">
        <v>21.985</v>
      </c>
      <c r="K53" s="22">
        <f t="shared" si="76"/>
        <v>10</v>
      </c>
      <c r="L53" s="22">
        <f t="shared" si="77"/>
        <v>1</v>
      </c>
      <c r="M53" s="35"/>
      <c r="N53" s="22">
        <v>19.51</v>
      </c>
      <c r="O53" s="22">
        <f t="shared" si="78"/>
        <v>10</v>
      </c>
      <c r="P53" s="22">
        <f t="shared" si="79"/>
        <v>1</v>
      </c>
      <c r="Q53" s="35"/>
      <c r="R53" s="22">
        <v>20.743</v>
      </c>
      <c r="S53" s="22">
        <f t="shared" si="80"/>
        <v>10</v>
      </c>
      <c r="T53" s="22">
        <f t="shared" si="81"/>
        <v>1</v>
      </c>
      <c r="U53" s="35"/>
      <c r="V53" s="22">
        <v>18.737</v>
      </c>
      <c r="W53" s="22">
        <f t="shared" si="82"/>
        <v>10</v>
      </c>
      <c r="X53" s="22">
        <f t="shared" si="83"/>
        <v>1</v>
      </c>
      <c r="Y53" s="35"/>
      <c r="Z53" s="22">
        <v>18.72</v>
      </c>
      <c r="AA53" s="22">
        <f t="shared" si="84"/>
        <v>10</v>
      </c>
      <c r="AB53" s="22">
        <f t="shared" si="85"/>
        <v>1</v>
      </c>
      <c r="AC53" s="35"/>
      <c r="AD53" s="22" t="s">
        <v>88</v>
      </c>
      <c r="AE53" s="22">
        <f t="shared" ref="AE53:AE65" si="91">IF(OR(AD53="NT", AD53="TIME"), 0, IF(_xlfn.RANK.EQ(AD53, AD53:AD66, 1)&lt;=10, 11 - _xlfn.RANK.EQ(AD53, AD53:AD66, 1), 0))</f>
        <v>0</v>
      </c>
      <c r="AF53" s="22">
        <f t="shared" si="86"/>
        <v>0</v>
      </c>
      <c r="AG53" s="35"/>
      <c r="AH53" s="22" t="s">
        <v>88</v>
      </c>
      <c r="AI53" s="22">
        <f t="shared" ref="AI53:AI65" si="92">IF(OR(AH53="NT", AH53="TIME"), 0, IF(_xlfn.RANK.EQ(AH53, AH53:AH66, 1)&lt;=10, 11 - _xlfn.RANK.EQ(AH53, AH53:AH66, 1), 0))</f>
        <v>0</v>
      </c>
      <c r="AJ53" s="22">
        <f t="shared" si="87"/>
        <v>0</v>
      </c>
      <c r="AK53" s="35"/>
      <c r="AL53" s="22" t="s">
        <v>88</v>
      </c>
      <c r="AM53" s="22">
        <f t="shared" ref="AM53:AM65" si="93">IF(OR(AL53="NT", AL53="TIME"), 0, IF(_xlfn.RANK.EQ(AL53, AL53:AL66, 1)&lt;=10, 11 - _xlfn.RANK.EQ(AL53, AL53:AL66, 1), 0))</f>
        <v>0</v>
      </c>
      <c r="AN53" s="22">
        <f t="shared" si="88"/>
        <v>0</v>
      </c>
      <c r="AO53" s="35"/>
      <c r="AP53" s="22" t="s">
        <v>88</v>
      </c>
      <c r="AQ53" s="22">
        <f t="shared" ref="AQ53:AQ65" si="94">IF(OR(AP53="NT", AP53="TIME"), 0, IF(_xlfn.RANK.EQ(AP53, AP53:AP66, 1)&lt;=10, 11 - _xlfn.RANK.EQ(AP53, AP53:AP66, 1), 0))</f>
        <v>0</v>
      </c>
      <c r="AR53" s="22">
        <f t="shared" si="89"/>
        <v>0</v>
      </c>
      <c r="AS53" s="35"/>
      <c r="AT53" s="22">
        <f t="shared" si="90"/>
        <v>5</v>
      </c>
      <c r="AU53" s="35"/>
    </row>
    <row r="54" ht="15.75" customHeight="1">
      <c r="A54" s="24">
        <f t="shared" si="74"/>
        <v>3</v>
      </c>
      <c r="B54" s="24" t="s">
        <v>77</v>
      </c>
      <c r="C54" s="61"/>
      <c r="D54" s="42">
        <f t="shared" si="75"/>
        <v>40</v>
      </c>
      <c r="E54" s="7"/>
      <c r="F54" s="59"/>
      <c r="G54" s="22"/>
      <c r="H54" s="22"/>
      <c r="I54" s="35"/>
      <c r="J54" s="22">
        <v>26.371</v>
      </c>
      <c r="K54" s="22">
        <f t="shared" si="76"/>
        <v>8</v>
      </c>
      <c r="L54" s="22">
        <f t="shared" si="77"/>
        <v>1</v>
      </c>
      <c r="M54" s="35"/>
      <c r="N54" s="22">
        <v>25.04</v>
      </c>
      <c r="O54" s="22">
        <f t="shared" si="78"/>
        <v>8</v>
      </c>
      <c r="P54" s="22">
        <f t="shared" si="79"/>
        <v>1</v>
      </c>
      <c r="Q54" s="35"/>
      <c r="R54" s="22">
        <v>23.527</v>
      </c>
      <c r="S54" s="22">
        <f t="shared" si="80"/>
        <v>8</v>
      </c>
      <c r="T54" s="22">
        <f t="shared" si="81"/>
        <v>1</v>
      </c>
      <c r="U54" s="35"/>
      <c r="V54" s="22">
        <v>26.018</v>
      </c>
      <c r="W54" s="22">
        <f t="shared" si="82"/>
        <v>8</v>
      </c>
      <c r="X54" s="22">
        <f t="shared" si="83"/>
        <v>1</v>
      </c>
      <c r="Y54" s="35"/>
      <c r="Z54" s="22">
        <v>26.357</v>
      </c>
      <c r="AA54" s="22">
        <f t="shared" si="84"/>
        <v>8</v>
      </c>
      <c r="AB54" s="22">
        <f t="shared" si="85"/>
        <v>1</v>
      </c>
      <c r="AC54" s="35"/>
      <c r="AD54" s="22" t="s">
        <v>88</v>
      </c>
      <c r="AE54" s="22">
        <f t="shared" si="91"/>
        <v>0</v>
      </c>
      <c r="AF54" s="22">
        <f t="shared" si="86"/>
        <v>0</v>
      </c>
      <c r="AG54" s="35"/>
      <c r="AH54" s="22" t="s">
        <v>88</v>
      </c>
      <c r="AI54" s="22">
        <f t="shared" si="92"/>
        <v>0</v>
      </c>
      <c r="AJ54" s="22">
        <f t="shared" si="87"/>
        <v>0</v>
      </c>
      <c r="AK54" s="35"/>
      <c r="AL54" s="22" t="s">
        <v>88</v>
      </c>
      <c r="AM54" s="22">
        <f t="shared" si="93"/>
        <v>0</v>
      </c>
      <c r="AN54" s="22">
        <f t="shared" si="88"/>
        <v>0</v>
      </c>
      <c r="AO54" s="35"/>
      <c r="AP54" s="22" t="s">
        <v>88</v>
      </c>
      <c r="AQ54" s="22">
        <f t="shared" si="94"/>
        <v>0</v>
      </c>
      <c r="AR54" s="22">
        <f t="shared" si="89"/>
        <v>0</v>
      </c>
      <c r="AS54" s="35"/>
      <c r="AT54" s="22">
        <f t="shared" si="90"/>
        <v>5</v>
      </c>
      <c r="AU54" s="35"/>
    </row>
    <row r="55" ht="15.75" customHeight="1">
      <c r="A55" s="24">
        <f t="shared" si="74"/>
        <v>4</v>
      </c>
      <c r="B55" s="24" t="s">
        <v>75</v>
      </c>
      <c r="C55" s="61"/>
      <c r="D55" s="42">
        <f t="shared" si="75"/>
        <v>33</v>
      </c>
      <c r="E55" s="7"/>
      <c r="F55" s="59" t="s">
        <v>87</v>
      </c>
      <c r="G55" s="22">
        <f t="shared" ref="G55:G58" si="95">IF(F55="NT", 0, IF(_xlfn.RANK.EQ(F55, $F$52:$F$64, 1)&lt;=10, 11 - _xlfn.RANK.EQ(F55, $F$52:$F$64, 1), 0))</f>
        <v>0</v>
      </c>
      <c r="H55" s="22">
        <f t="shared" ref="H55:H58" si="96">IF(F55="TO", 0, IF(F55&lt;&gt;"", 1, ""))</f>
        <v>1</v>
      </c>
      <c r="I55" s="35"/>
      <c r="J55" s="22">
        <v>27.197</v>
      </c>
      <c r="K55" s="22">
        <f t="shared" si="76"/>
        <v>7</v>
      </c>
      <c r="L55" s="22">
        <f t="shared" si="77"/>
        <v>1</v>
      </c>
      <c r="M55" s="35"/>
      <c r="N55" s="22">
        <v>26.98</v>
      </c>
      <c r="O55" s="22">
        <f t="shared" si="78"/>
        <v>7</v>
      </c>
      <c r="P55" s="22">
        <f t="shared" si="79"/>
        <v>1</v>
      </c>
      <c r="Q55" s="35"/>
      <c r="R55" s="22">
        <v>21.923</v>
      </c>
      <c r="S55" s="22">
        <f t="shared" si="80"/>
        <v>9</v>
      </c>
      <c r="T55" s="22">
        <f t="shared" si="81"/>
        <v>1</v>
      </c>
      <c r="U55" s="35"/>
      <c r="V55" s="22">
        <v>29.975</v>
      </c>
      <c r="W55" s="22">
        <f t="shared" si="82"/>
        <v>4</v>
      </c>
      <c r="X55" s="22">
        <f t="shared" si="83"/>
        <v>1</v>
      </c>
      <c r="Y55" s="35"/>
      <c r="Z55" s="22">
        <v>30.105</v>
      </c>
      <c r="AA55" s="22">
        <f t="shared" si="84"/>
        <v>6</v>
      </c>
      <c r="AB55" s="22">
        <f t="shared" si="85"/>
        <v>1</v>
      </c>
      <c r="AC55" s="35"/>
      <c r="AD55" s="22" t="s">
        <v>88</v>
      </c>
      <c r="AE55" s="22">
        <f t="shared" si="91"/>
        <v>0</v>
      </c>
      <c r="AF55" s="22">
        <f t="shared" si="86"/>
        <v>0</v>
      </c>
      <c r="AG55" s="35"/>
      <c r="AH55" s="22" t="s">
        <v>88</v>
      </c>
      <c r="AI55" s="22">
        <f t="shared" si="92"/>
        <v>0</v>
      </c>
      <c r="AJ55" s="22">
        <f t="shared" si="87"/>
        <v>0</v>
      </c>
      <c r="AK55" s="35"/>
      <c r="AL55" s="22" t="s">
        <v>88</v>
      </c>
      <c r="AM55" s="22">
        <f t="shared" si="93"/>
        <v>0</v>
      </c>
      <c r="AN55" s="22">
        <f t="shared" si="88"/>
        <v>0</v>
      </c>
      <c r="AO55" s="35"/>
      <c r="AP55" s="22" t="s">
        <v>88</v>
      </c>
      <c r="AQ55" s="22">
        <f t="shared" si="94"/>
        <v>0</v>
      </c>
      <c r="AR55" s="22">
        <f t="shared" si="89"/>
        <v>0</v>
      </c>
      <c r="AS55" s="35"/>
      <c r="AT55" s="22">
        <f t="shared" si="90"/>
        <v>6</v>
      </c>
      <c r="AU55" s="35"/>
    </row>
    <row r="56" ht="15.75" customHeight="1">
      <c r="A56" s="24">
        <f t="shared" si="74"/>
        <v>5</v>
      </c>
      <c r="B56" s="24" t="s">
        <v>78</v>
      </c>
      <c r="C56" s="61"/>
      <c r="D56" s="42">
        <f t="shared" si="75"/>
        <v>30</v>
      </c>
      <c r="E56" s="7"/>
      <c r="F56" s="59">
        <v>29.905</v>
      </c>
      <c r="G56" s="22">
        <f t="shared" si="95"/>
        <v>8</v>
      </c>
      <c r="H56" s="22">
        <f t="shared" si="96"/>
        <v>1</v>
      </c>
      <c r="I56" s="35"/>
      <c r="J56" s="22">
        <v>31.019</v>
      </c>
      <c r="K56" s="22">
        <f t="shared" si="76"/>
        <v>5</v>
      </c>
      <c r="L56" s="22">
        <f t="shared" si="77"/>
        <v>1</v>
      </c>
      <c r="M56" s="35"/>
      <c r="N56" s="22">
        <v>31.19</v>
      </c>
      <c r="O56" s="22">
        <f t="shared" si="78"/>
        <v>5</v>
      </c>
      <c r="P56" s="22">
        <f t="shared" si="79"/>
        <v>1</v>
      </c>
      <c r="Q56" s="35"/>
      <c r="R56" s="22">
        <v>26.111</v>
      </c>
      <c r="S56" s="22">
        <f t="shared" si="80"/>
        <v>7</v>
      </c>
      <c r="T56" s="22">
        <f t="shared" si="81"/>
        <v>1</v>
      </c>
      <c r="U56" s="35"/>
      <c r="V56" s="22">
        <v>28.566</v>
      </c>
      <c r="W56" s="22">
        <f t="shared" si="82"/>
        <v>5</v>
      </c>
      <c r="X56" s="22">
        <f t="shared" si="83"/>
        <v>1</v>
      </c>
      <c r="Y56" s="35"/>
      <c r="Z56" s="22" t="s">
        <v>88</v>
      </c>
      <c r="AA56" s="22">
        <f t="shared" si="84"/>
        <v>0</v>
      </c>
      <c r="AB56" s="22">
        <f t="shared" si="85"/>
        <v>0</v>
      </c>
      <c r="AC56" s="35"/>
      <c r="AD56" s="22" t="s">
        <v>88</v>
      </c>
      <c r="AE56" s="22">
        <f t="shared" si="91"/>
        <v>0</v>
      </c>
      <c r="AF56" s="22">
        <f t="shared" si="86"/>
        <v>0</v>
      </c>
      <c r="AG56" s="35"/>
      <c r="AH56" s="22" t="s">
        <v>88</v>
      </c>
      <c r="AI56" s="22">
        <f t="shared" si="92"/>
        <v>0</v>
      </c>
      <c r="AJ56" s="22">
        <f t="shared" si="87"/>
        <v>0</v>
      </c>
      <c r="AK56" s="35"/>
      <c r="AL56" s="22" t="s">
        <v>88</v>
      </c>
      <c r="AM56" s="22">
        <f t="shared" si="93"/>
        <v>0</v>
      </c>
      <c r="AN56" s="22">
        <f t="shared" si="88"/>
        <v>0</v>
      </c>
      <c r="AO56" s="35"/>
      <c r="AP56" s="22" t="s">
        <v>88</v>
      </c>
      <c r="AQ56" s="22">
        <f t="shared" si="94"/>
        <v>0</v>
      </c>
      <c r="AR56" s="22">
        <f t="shared" si="89"/>
        <v>0</v>
      </c>
      <c r="AS56" s="35"/>
      <c r="AT56" s="22">
        <f t="shared" si="90"/>
        <v>5</v>
      </c>
      <c r="AU56" s="35"/>
    </row>
    <row r="57" ht="15.75" customHeight="1">
      <c r="A57" s="24">
        <f t="shared" si="74"/>
        <v>6</v>
      </c>
      <c r="B57" s="24" t="s">
        <v>92</v>
      </c>
      <c r="C57" s="61"/>
      <c r="D57" s="42">
        <f t="shared" si="75"/>
        <v>21</v>
      </c>
      <c r="E57" s="7"/>
      <c r="F57" s="59" t="s">
        <v>87</v>
      </c>
      <c r="G57" s="22">
        <f t="shared" si="95"/>
        <v>0</v>
      </c>
      <c r="H57" s="22">
        <f t="shared" si="96"/>
        <v>1</v>
      </c>
      <c r="I57" s="35"/>
      <c r="J57" s="22" t="s">
        <v>88</v>
      </c>
      <c r="K57" s="22">
        <f t="shared" si="76"/>
        <v>0</v>
      </c>
      <c r="L57" s="22">
        <f t="shared" si="77"/>
        <v>0</v>
      </c>
      <c r="M57" s="35"/>
      <c r="N57" s="22">
        <v>27.09</v>
      </c>
      <c r="O57" s="22">
        <f t="shared" si="78"/>
        <v>6</v>
      </c>
      <c r="P57" s="22">
        <f t="shared" si="79"/>
        <v>1</v>
      </c>
      <c r="Q57" s="35"/>
      <c r="R57" s="22">
        <v>26.274</v>
      </c>
      <c r="S57" s="22">
        <f t="shared" si="80"/>
        <v>6</v>
      </c>
      <c r="T57" s="22">
        <f t="shared" si="81"/>
        <v>1</v>
      </c>
      <c r="U57" s="35"/>
      <c r="V57" s="22">
        <v>31.252</v>
      </c>
      <c r="W57" s="22">
        <f t="shared" si="82"/>
        <v>2</v>
      </c>
      <c r="X57" s="22">
        <f t="shared" si="83"/>
        <v>1</v>
      </c>
      <c r="Y57" s="35"/>
      <c r="Z57" s="22">
        <v>28.492</v>
      </c>
      <c r="AA57" s="22">
        <f t="shared" si="84"/>
        <v>7</v>
      </c>
      <c r="AB57" s="22">
        <f t="shared" si="85"/>
        <v>1</v>
      </c>
      <c r="AC57" s="35"/>
      <c r="AD57" s="22" t="s">
        <v>88</v>
      </c>
      <c r="AE57" s="22">
        <f t="shared" si="91"/>
        <v>0</v>
      </c>
      <c r="AF57" s="22">
        <f t="shared" si="86"/>
        <v>0</v>
      </c>
      <c r="AG57" s="35"/>
      <c r="AH57" s="22" t="s">
        <v>88</v>
      </c>
      <c r="AI57" s="22">
        <f t="shared" si="92"/>
        <v>0</v>
      </c>
      <c r="AJ57" s="22">
        <f t="shared" si="87"/>
        <v>0</v>
      </c>
      <c r="AK57" s="35"/>
      <c r="AL57" s="22" t="s">
        <v>88</v>
      </c>
      <c r="AM57" s="22">
        <f t="shared" si="93"/>
        <v>0</v>
      </c>
      <c r="AN57" s="22">
        <f t="shared" si="88"/>
        <v>0</v>
      </c>
      <c r="AO57" s="35"/>
      <c r="AP57" s="22" t="s">
        <v>88</v>
      </c>
      <c r="AQ57" s="22">
        <f t="shared" si="94"/>
        <v>0</v>
      </c>
      <c r="AR57" s="22">
        <f t="shared" si="89"/>
        <v>0</v>
      </c>
      <c r="AS57" s="35"/>
      <c r="AT57" s="22">
        <f t="shared" si="90"/>
        <v>5</v>
      </c>
      <c r="AU57" s="35"/>
    </row>
    <row r="58" ht="15.75" customHeight="1">
      <c r="A58" s="24">
        <f t="shared" si="74"/>
        <v>7</v>
      </c>
      <c r="B58" s="24" t="s">
        <v>73</v>
      </c>
      <c r="C58" s="61"/>
      <c r="D58" s="42">
        <f t="shared" si="75"/>
        <v>21</v>
      </c>
      <c r="E58" s="7"/>
      <c r="F58" s="59">
        <v>29.25</v>
      </c>
      <c r="G58" s="22">
        <f t="shared" si="95"/>
        <v>9</v>
      </c>
      <c r="H58" s="22">
        <f t="shared" si="96"/>
        <v>1</v>
      </c>
      <c r="I58" s="35"/>
      <c r="J58" s="22">
        <v>29.558</v>
      </c>
      <c r="K58" s="22">
        <f t="shared" si="76"/>
        <v>6</v>
      </c>
      <c r="L58" s="22">
        <f t="shared" si="77"/>
        <v>1</v>
      </c>
      <c r="M58" s="35"/>
      <c r="N58" s="22" t="s">
        <v>87</v>
      </c>
      <c r="O58" s="22">
        <f t="shared" si="78"/>
        <v>0</v>
      </c>
      <c r="P58" s="22">
        <f t="shared" si="79"/>
        <v>1</v>
      </c>
      <c r="Q58" s="35"/>
      <c r="R58" s="22">
        <v>29.795</v>
      </c>
      <c r="S58" s="22">
        <f t="shared" si="80"/>
        <v>3</v>
      </c>
      <c r="T58" s="22">
        <f t="shared" si="81"/>
        <v>1</v>
      </c>
      <c r="U58" s="35"/>
      <c r="V58" s="22">
        <v>30.428</v>
      </c>
      <c r="W58" s="22">
        <f t="shared" si="82"/>
        <v>3</v>
      </c>
      <c r="X58" s="22">
        <f t="shared" si="83"/>
        <v>1</v>
      </c>
      <c r="Y58" s="35"/>
      <c r="Z58" s="22" t="s">
        <v>88</v>
      </c>
      <c r="AA58" s="22">
        <f t="shared" si="84"/>
        <v>0</v>
      </c>
      <c r="AB58" s="22">
        <f t="shared" si="85"/>
        <v>0</v>
      </c>
      <c r="AC58" s="35"/>
      <c r="AD58" s="22" t="s">
        <v>88</v>
      </c>
      <c r="AE58" s="22">
        <f t="shared" si="91"/>
        <v>0</v>
      </c>
      <c r="AF58" s="22">
        <f t="shared" si="86"/>
        <v>0</v>
      </c>
      <c r="AG58" s="35"/>
      <c r="AH58" s="22" t="s">
        <v>88</v>
      </c>
      <c r="AI58" s="22">
        <f t="shared" si="92"/>
        <v>0</v>
      </c>
      <c r="AJ58" s="22">
        <f t="shared" si="87"/>
        <v>0</v>
      </c>
      <c r="AK58" s="35"/>
      <c r="AL58" s="22" t="s">
        <v>88</v>
      </c>
      <c r="AM58" s="22">
        <f t="shared" si="93"/>
        <v>0</v>
      </c>
      <c r="AN58" s="22">
        <f t="shared" si="88"/>
        <v>0</v>
      </c>
      <c r="AO58" s="35"/>
      <c r="AP58" s="22" t="s">
        <v>88</v>
      </c>
      <c r="AQ58" s="22">
        <f t="shared" si="94"/>
        <v>0</v>
      </c>
      <c r="AR58" s="22">
        <f t="shared" si="89"/>
        <v>0</v>
      </c>
      <c r="AS58" s="35"/>
      <c r="AT58" s="22">
        <f t="shared" si="90"/>
        <v>5</v>
      </c>
      <c r="AU58" s="35"/>
    </row>
    <row r="59" ht="15.75" customHeight="1">
      <c r="A59" s="24">
        <f t="shared" si="74"/>
        <v>8</v>
      </c>
      <c r="B59" s="24" t="s">
        <v>83</v>
      </c>
      <c r="C59" s="61"/>
      <c r="D59" s="42">
        <f t="shared" si="75"/>
        <v>11</v>
      </c>
      <c r="E59" s="7"/>
      <c r="F59" s="59"/>
      <c r="G59" s="22"/>
      <c r="H59" s="22"/>
      <c r="I59" s="35"/>
      <c r="J59" s="22" t="s">
        <v>34</v>
      </c>
      <c r="K59" s="22">
        <v>0.0</v>
      </c>
      <c r="L59" s="22">
        <f t="shared" si="77"/>
        <v>0</v>
      </c>
      <c r="M59" s="35"/>
      <c r="N59" s="22" t="s">
        <v>87</v>
      </c>
      <c r="O59" s="22">
        <f t="shared" si="78"/>
        <v>0</v>
      </c>
      <c r="P59" s="22">
        <f t="shared" si="79"/>
        <v>1</v>
      </c>
      <c r="Q59" s="35"/>
      <c r="R59" s="22">
        <v>28.882</v>
      </c>
      <c r="S59" s="22">
        <f t="shared" si="80"/>
        <v>4</v>
      </c>
      <c r="T59" s="22">
        <f t="shared" si="81"/>
        <v>1</v>
      </c>
      <c r="U59" s="35"/>
      <c r="V59" s="22">
        <v>26.992</v>
      </c>
      <c r="W59" s="22">
        <f t="shared" si="82"/>
        <v>7</v>
      </c>
      <c r="X59" s="22">
        <f t="shared" si="83"/>
        <v>1</v>
      </c>
      <c r="Y59" s="35"/>
      <c r="Z59" s="22" t="s">
        <v>87</v>
      </c>
      <c r="AA59" s="22">
        <f t="shared" si="84"/>
        <v>0</v>
      </c>
      <c r="AB59" s="22">
        <f t="shared" si="85"/>
        <v>1</v>
      </c>
      <c r="AC59" s="35"/>
      <c r="AD59" s="22" t="s">
        <v>88</v>
      </c>
      <c r="AE59" s="22">
        <f t="shared" si="91"/>
        <v>0</v>
      </c>
      <c r="AF59" s="22">
        <f t="shared" si="86"/>
        <v>0</v>
      </c>
      <c r="AG59" s="35"/>
      <c r="AH59" s="22" t="s">
        <v>88</v>
      </c>
      <c r="AI59" s="22">
        <f t="shared" si="92"/>
        <v>0</v>
      </c>
      <c r="AJ59" s="22">
        <f t="shared" si="87"/>
        <v>0</v>
      </c>
      <c r="AK59" s="35"/>
      <c r="AL59" s="22" t="s">
        <v>88</v>
      </c>
      <c r="AM59" s="22">
        <f t="shared" si="93"/>
        <v>0</v>
      </c>
      <c r="AN59" s="22">
        <f t="shared" si="88"/>
        <v>0</v>
      </c>
      <c r="AO59" s="35"/>
      <c r="AP59" s="22" t="s">
        <v>88</v>
      </c>
      <c r="AQ59" s="22">
        <f t="shared" si="94"/>
        <v>0</v>
      </c>
      <c r="AR59" s="22">
        <f t="shared" si="89"/>
        <v>0</v>
      </c>
      <c r="AS59" s="35"/>
      <c r="AT59" s="22">
        <f t="shared" si="90"/>
        <v>4</v>
      </c>
      <c r="AU59" s="35"/>
    </row>
    <row r="60" ht="15.75" customHeight="1">
      <c r="A60" s="24">
        <f t="shared" si="74"/>
        <v>9</v>
      </c>
      <c r="B60" s="24" t="s">
        <v>93</v>
      </c>
      <c r="C60" s="61"/>
      <c r="D60" s="42">
        <f t="shared" si="75"/>
        <v>6</v>
      </c>
      <c r="E60" s="7"/>
      <c r="F60" s="59"/>
      <c r="G60" s="22"/>
      <c r="H60" s="22"/>
      <c r="I60" s="35"/>
      <c r="J60" s="22"/>
      <c r="K60" s="22"/>
      <c r="L60" s="22"/>
      <c r="M60" s="35"/>
      <c r="N60" s="22"/>
      <c r="O60" s="22"/>
      <c r="P60" s="22"/>
      <c r="Q60" s="35"/>
      <c r="R60" s="22"/>
      <c r="S60" s="22"/>
      <c r="T60" s="22"/>
      <c r="U60" s="35"/>
      <c r="V60" s="22">
        <v>28.106</v>
      </c>
      <c r="W60" s="22">
        <f>IF(OR(V60="NT", V60="TIME"), 0, IF(_xlfn.RANK.EQ(V60, $V$52:$V$65, 1)&lt;=10, 11 - _xlfn.RANK.EQ(V60, $V$52:$V$65, 1), 0))</f>
        <v>6</v>
      </c>
      <c r="X60" s="22">
        <f t="shared" si="83"/>
        <v>1</v>
      </c>
      <c r="Y60" s="35"/>
      <c r="Z60" s="22" t="s">
        <v>88</v>
      </c>
      <c r="AA60" s="22">
        <f t="shared" si="84"/>
        <v>0</v>
      </c>
      <c r="AB60" s="22">
        <f t="shared" si="85"/>
        <v>0</v>
      </c>
      <c r="AC60" s="35"/>
      <c r="AD60" s="22" t="s">
        <v>88</v>
      </c>
      <c r="AE60" s="22">
        <f t="shared" si="91"/>
        <v>0</v>
      </c>
      <c r="AF60" s="22">
        <f t="shared" si="86"/>
        <v>0</v>
      </c>
      <c r="AG60" s="35"/>
      <c r="AH60" s="22" t="s">
        <v>88</v>
      </c>
      <c r="AI60" s="22">
        <f t="shared" si="92"/>
        <v>0</v>
      </c>
      <c r="AJ60" s="22">
        <f t="shared" si="87"/>
        <v>0</v>
      </c>
      <c r="AK60" s="35"/>
      <c r="AL60" s="22" t="s">
        <v>88</v>
      </c>
      <c r="AM60" s="22">
        <f t="shared" si="93"/>
        <v>0</v>
      </c>
      <c r="AN60" s="22">
        <f t="shared" si="88"/>
        <v>0</v>
      </c>
      <c r="AO60" s="35"/>
      <c r="AP60" s="22" t="s">
        <v>88</v>
      </c>
      <c r="AQ60" s="22">
        <f t="shared" si="94"/>
        <v>0</v>
      </c>
      <c r="AR60" s="22">
        <f t="shared" si="89"/>
        <v>0</v>
      </c>
      <c r="AS60" s="35"/>
      <c r="AT60" s="22">
        <f t="shared" si="90"/>
        <v>1</v>
      </c>
      <c r="AU60" s="35"/>
    </row>
    <row r="61" ht="15.75" customHeight="1">
      <c r="A61" s="24">
        <f t="shared" si="74"/>
        <v>10</v>
      </c>
      <c r="B61" s="24" t="s">
        <v>94</v>
      </c>
      <c r="C61" s="61"/>
      <c r="D61" s="42">
        <f t="shared" si="75"/>
        <v>2</v>
      </c>
      <c r="E61" s="7"/>
      <c r="F61" s="59"/>
      <c r="G61" s="22"/>
      <c r="H61" s="22"/>
      <c r="I61" s="35"/>
      <c r="J61" s="22"/>
      <c r="K61" s="22"/>
      <c r="L61" s="22"/>
      <c r="M61" s="35"/>
      <c r="N61" s="22"/>
      <c r="O61" s="22"/>
      <c r="P61" s="22"/>
      <c r="Q61" s="35"/>
      <c r="R61" s="22">
        <v>43.994</v>
      </c>
      <c r="S61" s="22">
        <f t="shared" ref="S61:S65" si="97">IF(OR(R61="NT", R61="TIME"), 0, IF(_xlfn.RANK.EQ(R61, $R$52:$R$64, 1)&lt;=10, 11 - _xlfn.RANK.EQ(R61, $R$52:$R$64, 1), 0))</f>
        <v>2</v>
      </c>
      <c r="T61" s="22">
        <f t="shared" ref="T61:T65" si="98">IF(OR(R61="TO", R61="TIME"), 0, IF(R61&lt;&gt;"", 1, ""))</f>
        <v>1</v>
      </c>
      <c r="U61" s="35"/>
      <c r="V61" s="22" t="s">
        <v>88</v>
      </c>
      <c r="W61" s="22">
        <f t="shared" ref="W61:W65" si="99">IF(OR(V61="NT", V61="TIME"), 0, IF(_xlfn.RANK.EQ(V61, $V$52:$V$64, 1)&lt;=10, 11 - _xlfn.RANK.EQ(V61, $V$52:$V$64, 1), 0))</f>
        <v>0</v>
      </c>
      <c r="X61" s="22">
        <f t="shared" si="83"/>
        <v>0</v>
      </c>
      <c r="Y61" s="35"/>
      <c r="Z61" s="22" t="s">
        <v>88</v>
      </c>
      <c r="AA61" s="22">
        <f t="shared" si="84"/>
        <v>0</v>
      </c>
      <c r="AB61" s="22">
        <f t="shared" si="85"/>
        <v>0</v>
      </c>
      <c r="AC61" s="35"/>
      <c r="AD61" s="22" t="s">
        <v>88</v>
      </c>
      <c r="AE61" s="22">
        <f t="shared" si="91"/>
        <v>0</v>
      </c>
      <c r="AF61" s="22">
        <f t="shared" si="86"/>
        <v>0</v>
      </c>
      <c r="AG61" s="35"/>
      <c r="AH61" s="22" t="s">
        <v>88</v>
      </c>
      <c r="AI61" s="22">
        <f t="shared" si="92"/>
        <v>0</v>
      </c>
      <c r="AJ61" s="22">
        <f t="shared" si="87"/>
        <v>0</v>
      </c>
      <c r="AK61" s="35"/>
      <c r="AL61" s="22" t="s">
        <v>88</v>
      </c>
      <c r="AM61" s="22">
        <f t="shared" si="93"/>
        <v>0</v>
      </c>
      <c r="AN61" s="22">
        <f t="shared" si="88"/>
        <v>0</v>
      </c>
      <c r="AO61" s="35"/>
      <c r="AP61" s="22" t="s">
        <v>88</v>
      </c>
      <c r="AQ61" s="22">
        <f t="shared" si="94"/>
        <v>0</v>
      </c>
      <c r="AR61" s="22">
        <f t="shared" si="89"/>
        <v>0</v>
      </c>
      <c r="AS61" s="35"/>
      <c r="AT61" s="22">
        <f t="shared" si="90"/>
        <v>1</v>
      </c>
      <c r="AU61" s="35"/>
    </row>
    <row r="62" ht="15.75" customHeight="1">
      <c r="A62" s="24">
        <f t="shared" si="74"/>
        <v>11</v>
      </c>
      <c r="B62" s="24" t="s">
        <v>76</v>
      </c>
      <c r="C62" s="61"/>
      <c r="D62" s="42">
        <f t="shared" si="75"/>
        <v>0</v>
      </c>
      <c r="E62" s="43"/>
      <c r="F62" s="22" t="s">
        <v>34</v>
      </c>
      <c r="G62" s="22">
        <v>0.0</v>
      </c>
      <c r="H62" s="22">
        <f>IF(F62="TO", 0, IF(F62&lt;&gt;"", 1, ""))</f>
        <v>0</v>
      </c>
      <c r="I62" s="35"/>
      <c r="J62" s="22" t="s">
        <v>88</v>
      </c>
      <c r="K62" s="22">
        <f t="shared" ref="K62:K65" si="100">IF(OR(J62="NT", J62="TIME"), 0, IF(_xlfn.RANK.EQ(J62, $J$52:$J$64, 1)&lt;=10, 11 - _xlfn.RANK.EQ(J62, $J$52:$J$64, 1), 0))</f>
        <v>0</v>
      </c>
      <c r="L62" s="22">
        <f t="shared" ref="L62:L65" si="101">IF(OR(J62="TO", J62="TIME"), 0, IF(J62&lt;&gt;"", 1, ""))</f>
        <v>0</v>
      </c>
      <c r="M62" s="35"/>
      <c r="N62" s="22" t="s">
        <v>88</v>
      </c>
      <c r="O62" s="22">
        <f t="shared" ref="O62:O65" si="102">IF(OR(N62="NT", N62="TIME"), 0, IF(_xlfn.RANK.EQ(N62, $N$52:$N$64, 1)&lt;=10, 11 - _xlfn.RANK.EQ(N62, $N$52:$N$64, 1), 0))</f>
        <v>0</v>
      </c>
      <c r="P62" s="22">
        <f t="shared" ref="P62:P65" si="103">IF(OR(N62="TO", N62="TIME"), 0, IF(N62&lt;&gt;"", 1, ""))</f>
        <v>0</v>
      </c>
      <c r="Q62" s="35"/>
      <c r="R62" s="22" t="s">
        <v>88</v>
      </c>
      <c r="S62" s="22">
        <f t="shared" si="97"/>
        <v>0</v>
      </c>
      <c r="T62" s="22">
        <f t="shared" si="98"/>
        <v>0</v>
      </c>
      <c r="U62" s="35"/>
      <c r="V62" s="22" t="s">
        <v>88</v>
      </c>
      <c r="W62" s="22">
        <f t="shared" si="99"/>
        <v>0</v>
      </c>
      <c r="X62" s="22">
        <f t="shared" si="83"/>
        <v>0</v>
      </c>
      <c r="Y62" s="35"/>
      <c r="Z62" s="22" t="s">
        <v>88</v>
      </c>
      <c r="AA62" s="22">
        <f t="shared" si="84"/>
        <v>0</v>
      </c>
      <c r="AB62" s="22">
        <f t="shared" si="85"/>
        <v>0</v>
      </c>
      <c r="AC62" s="35"/>
      <c r="AD62" s="22" t="s">
        <v>88</v>
      </c>
      <c r="AE62" s="22">
        <f t="shared" si="91"/>
        <v>0</v>
      </c>
      <c r="AF62" s="22">
        <f t="shared" si="86"/>
        <v>0</v>
      </c>
      <c r="AG62" s="35"/>
      <c r="AH62" s="22" t="s">
        <v>88</v>
      </c>
      <c r="AI62" s="22">
        <f t="shared" si="92"/>
        <v>0</v>
      </c>
      <c r="AJ62" s="22">
        <f t="shared" si="87"/>
        <v>0</v>
      </c>
      <c r="AK62" s="35"/>
      <c r="AL62" s="22" t="s">
        <v>88</v>
      </c>
      <c r="AM62" s="22">
        <f t="shared" si="93"/>
        <v>0</v>
      </c>
      <c r="AN62" s="22">
        <f t="shared" si="88"/>
        <v>0</v>
      </c>
      <c r="AO62" s="35"/>
      <c r="AP62" s="22" t="s">
        <v>88</v>
      </c>
      <c r="AQ62" s="22">
        <f t="shared" si="94"/>
        <v>0</v>
      </c>
      <c r="AR62" s="22">
        <f t="shared" si="89"/>
        <v>0</v>
      </c>
      <c r="AS62" s="35"/>
      <c r="AT62" s="22">
        <f t="shared" si="90"/>
        <v>0</v>
      </c>
      <c r="AU62" s="35"/>
    </row>
    <row r="63" ht="15.75" customHeight="1">
      <c r="A63" s="24">
        <f t="shared" si="74"/>
        <v>12</v>
      </c>
      <c r="B63" s="24" t="s">
        <v>95</v>
      </c>
      <c r="C63" s="61"/>
      <c r="D63" s="42">
        <f t="shared" si="75"/>
        <v>0</v>
      </c>
      <c r="E63" s="7"/>
      <c r="F63" s="59"/>
      <c r="G63" s="22"/>
      <c r="H63" s="22"/>
      <c r="I63" s="35"/>
      <c r="J63" s="22" t="s">
        <v>87</v>
      </c>
      <c r="K63" s="22">
        <f t="shared" si="100"/>
        <v>0</v>
      </c>
      <c r="L63" s="22">
        <f t="shared" si="101"/>
        <v>1</v>
      </c>
      <c r="M63" s="35"/>
      <c r="N63" s="22" t="s">
        <v>88</v>
      </c>
      <c r="O63" s="22">
        <f t="shared" si="102"/>
        <v>0</v>
      </c>
      <c r="P63" s="22">
        <f t="shared" si="103"/>
        <v>0</v>
      </c>
      <c r="Q63" s="35"/>
      <c r="R63" s="22" t="s">
        <v>88</v>
      </c>
      <c r="S63" s="22">
        <f t="shared" si="97"/>
        <v>0</v>
      </c>
      <c r="T63" s="22">
        <f t="shared" si="98"/>
        <v>0</v>
      </c>
      <c r="U63" s="35"/>
      <c r="V63" s="22" t="s">
        <v>88</v>
      </c>
      <c r="W63" s="22">
        <f t="shared" si="99"/>
        <v>0</v>
      </c>
      <c r="X63" s="22">
        <f t="shared" si="83"/>
        <v>0</v>
      </c>
      <c r="Y63" s="35"/>
      <c r="Z63" s="22" t="s">
        <v>88</v>
      </c>
      <c r="AA63" s="22">
        <f t="shared" si="84"/>
        <v>0</v>
      </c>
      <c r="AB63" s="22">
        <f t="shared" si="85"/>
        <v>0</v>
      </c>
      <c r="AC63" s="35"/>
      <c r="AD63" s="22" t="s">
        <v>88</v>
      </c>
      <c r="AE63" s="22">
        <f t="shared" si="91"/>
        <v>0</v>
      </c>
      <c r="AF63" s="22">
        <f t="shared" si="86"/>
        <v>0</v>
      </c>
      <c r="AG63" s="35"/>
      <c r="AH63" s="22" t="s">
        <v>88</v>
      </c>
      <c r="AI63" s="22">
        <f t="shared" si="92"/>
        <v>0</v>
      </c>
      <c r="AJ63" s="22">
        <f t="shared" si="87"/>
        <v>0</v>
      </c>
      <c r="AK63" s="35"/>
      <c r="AL63" s="22" t="s">
        <v>88</v>
      </c>
      <c r="AM63" s="22">
        <f t="shared" si="93"/>
        <v>0</v>
      </c>
      <c r="AN63" s="22">
        <f t="shared" si="88"/>
        <v>0</v>
      </c>
      <c r="AO63" s="35"/>
      <c r="AP63" s="22" t="s">
        <v>88</v>
      </c>
      <c r="AQ63" s="22">
        <f t="shared" si="94"/>
        <v>0</v>
      </c>
      <c r="AR63" s="22">
        <f t="shared" si="89"/>
        <v>0</v>
      </c>
      <c r="AS63" s="35"/>
      <c r="AT63" s="22">
        <f t="shared" si="90"/>
        <v>1</v>
      </c>
      <c r="AU63" s="35"/>
    </row>
    <row r="64" ht="15.75" customHeight="1">
      <c r="A64" s="24">
        <f t="shared" si="74"/>
        <v>13</v>
      </c>
      <c r="B64" s="24" t="s">
        <v>84</v>
      </c>
      <c r="C64" s="61"/>
      <c r="D64" s="42">
        <f t="shared" si="75"/>
        <v>0</v>
      </c>
      <c r="E64" s="7"/>
      <c r="F64" s="59"/>
      <c r="G64" s="22"/>
      <c r="H64" s="22"/>
      <c r="I64" s="35"/>
      <c r="J64" s="22" t="s">
        <v>87</v>
      </c>
      <c r="K64" s="22">
        <f t="shared" si="100"/>
        <v>0</v>
      </c>
      <c r="L64" s="22">
        <f t="shared" si="101"/>
        <v>1</v>
      </c>
      <c r="M64" s="35"/>
      <c r="N64" s="22" t="s">
        <v>87</v>
      </c>
      <c r="O64" s="22">
        <f t="shared" si="102"/>
        <v>0</v>
      </c>
      <c r="P64" s="22">
        <f t="shared" si="103"/>
        <v>1</v>
      </c>
      <c r="Q64" s="35"/>
      <c r="R64" s="22" t="s">
        <v>88</v>
      </c>
      <c r="S64" s="22">
        <f t="shared" si="97"/>
        <v>0</v>
      </c>
      <c r="T64" s="22">
        <f t="shared" si="98"/>
        <v>0</v>
      </c>
      <c r="U64" s="35"/>
      <c r="V64" s="22" t="s">
        <v>88</v>
      </c>
      <c r="W64" s="22">
        <f t="shared" si="99"/>
        <v>0</v>
      </c>
      <c r="X64" s="22">
        <f t="shared" si="83"/>
        <v>0</v>
      </c>
      <c r="Y64" s="35"/>
      <c r="Z64" s="22" t="s">
        <v>88</v>
      </c>
      <c r="AA64" s="22">
        <f t="shared" si="84"/>
        <v>0</v>
      </c>
      <c r="AB64" s="22">
        <f t="shared" si="85"/>
        <v>0</v>
      </c>
      <c r="AC64" s="35"/>
      <c r="AD64" s="22" t="s">
        <v>88</v>
      </c>
      <c r="AE64" s="22">
        <f t="shared" si="91"/>
        <v>0</v>
      </c>
      <c r="AF64" s="22">
        <f t="shared" si="86"/>
        <v>0</v>
      </c>
      <c r="AG64" s="35"/>
      <c r="AH64" s="22" t="s">
        <v>88</v>
      </c>
      <c r="AI64" s="22">
        <f t="shared" si="92"/>
        <v>0</v>
      </c>
      <c r="AJ64" s="22">
        <f t="shared" si="87"/>
        <v>0</v>
      </c>
      <c r="AK64" s="35"/>
      <c r="AL64" s="22" t="s">
        <v>88</v>
      </c>
      <c r="AM64" s="22">
        <f t="shared" si="93"/>
        <v>0</v>
      </c>
      <c r="AN64" s="22">
        <f t="shared" si="88"/>
        <v>0</v>
      </c>
      <c r="AO64" s="35"/>
      <c r="AP64" s="22" t="s">
        <v>88</v>
      </c>
      <c r="AQ64" s="22">
        <f t="shared" si="94"/>
        <v>0</v>
      </c>
      <c r="AR64" s="22">
        <f t="shared" si="89"/>
        <v>0</v>
      </c>
      <c r="AS64" s="35"/>
      <c r="AT64" s="22">
        <f t="shared" si="90"/>
        <v>2</v>
      </c>
      <c r="AU64" s="35"/>
    </row>
    <row r="65" ht="15.75" customHeight="1">
      <c r="A65" s="24">
        <f t="shared" si="74"/>
        <v>14</v>
      </c>
      <c r="B65" s="24" t="s">
        <v>71</v>
      </c>
      <c r="C65" s="61"/>
      <c r="D65" s="42">
        <f t="shared" si="75"/>
        <v>0</v>
      </c>
      <c r="E65" s="7"/>
      <c r="F65" s="59"/>
      <c r="G65" s="22"/>
      <c r="H65" s="22"/>
      <c r="I65" s="35"/>
      <c r="J65" s="22" t="s">
        <v>87</v>
      </c>
      <c r="K65" s="22">
        <f t="shared" si="100"/>
        <v>0</v>
      </c>
      <c r="L65" s="22">
        <f t="shared" si="101"/>
        <v>1</v>
      </c>
      <c r="M65" s="35"/>
      <c r="N65" s="22" t="s">
        <v>87</v>
      </c>
      <c r="O65" s="22">
        <f t="shared" si="102"/>
        <v>0</v>
      </c>
      <c r="P65" s="22">
        <f t="shared" si="103"/>
        <v>1</v>
      </c>
      <c r="Q65" s="35"/>
      <c r="R65" s="22" t="s">
        <v>87</v>
      </c>
      <c r="S65" s="22">
        <f t="shared" si="97"/>
        <v>0</v>
      </c>
      <c r="T65" s="22">
        <f t="shared" si="98"/>
        <v>1</v>
      </c>
      <c r="U65" s="35"/>
      <c r="V65" s="22" t="s">
        <v>88</v>
      </c>
      <c r="W65" s="22">
        <f t="shared" si="99"/>
        <v>0</v>
      </c>
      <c r="X65" s="22">
        <f t="shared" si="83"/>
        <v>0</v>
      </c>
      <c r="Y65" s="35"/>
      <c r="Z65" s="22" t="s">
        <v>88</v>
      </c>
      <c r="AA65" s="22">
        <f t="shared" si="84"/>
        <v>0</v>
      </c>
      <c r="AB65" s="22">
        <f t="shared" si="85"/>
        <v>0</v>
      </c>
      <c r="AC65" s="35"/>
      <c r="AD65" s="22" t="s">
        <v>88</v>
      </c>
      <c r="AE65" s="22">
        <f t="shared" si="91"/>
        <v>0</v>
      </c>
      <c r="AF65" s="22">
        <f t="shared" si="86"/>
        <v>0</v>
      </c>
      <c r="AG65" s="35"/>
      <c r="AH65" s="22" t="s">
        <v>88</v>
      </c>
      <c r="AI65" s="22">
        <f t="shared" si="92"/>
        <v>0</v>
      </c>
      <c r="AJ65" s="22">
        <f t="shared" si="87"/>
        <v>0</v>
      </c>
      <c r="AK65" s="35"/>
      <c r="AL65" s="22" t="s">
        <v>88</v>
      </c>
      <c r="AM65" s="22">
        <f t="shared" si="93"/>
        <v>0</v>
      </c>
      <c r="AN65" s="22">
        <f t="shared" si="88"/>
        <v>0</v>
      </c>
      <c r="AO65" s="35"/>
      <c r="AP65" s="22" t="s">
        <v>88</v>
      </c>
      <c r="AQ65" s="22">
        <f t="shared" si="94"/>
        <v>0</v>
      </c>
      <c r="AR65" s="22">
        <f t="shared" si="89"/>
        <v>0</v>
      </c>
      <c r="AS65" s="35"/>
      <c r="AT65" s="22">
        <f t="shared" si="90"/>
        <v>3</v>
      </c>
      <c r="AU65" s="35"/>
    </row>
    <row r="66" ht="15.75" customHeight="1">
      <c r="A66" s="62"/>
      <c r="B66" s="62"/>
      <c r="C66" s="6"/>
      <c r="D66" s="63">
        <f>sum(D6:D64)</f>
        <v>1081</v>
      </c>
      <c r="E66" s="27"/>
      <c r="F66" s="27"/>
      <c r="G66" s="27"/>
      <c r="H66" s="27"/>
      <c r="I66" s="7"/>
      <c r="J66" s="27"/>
      <c r="K66" s="27"/>
      <c r="L66" s="27"/>
      <c r="M66" s="7"/>
      <c r="N66" s="27"/>
      <c r="O66" s="27"/>
      <c r="P66" s="27"/>
      <c r="Q66" s="7"/>
      <c r="R66" s="27"/>
      <c r="S66" s="27"/>
      <c r="T66" s="27"/>
      <c r="U66" s="7"/>
      <c r="V66" s="27"/>
      <c r="W66" s="27"/>
      <c r="X66" s="27"/>
      <c r="Y66" s="6"/>
      <c r="Z66" s="27"/>
      <c r="AA66" s="27"/>
      <c r="AB66" s="27"/>
      <c r="AC66" s="7"/>
      <c r="AD66" s="27"/>
      <c r="AE66" s="27"/>
      <c r="AF66" s="27"/>
      <c r="AG66" s="7"/>
      <c r="AH66" s="27"/>
      <c r="AI66" s="27"/>
      <c r="AJ66" s="27"/>
      <c r="AK66" s="7"/>
      <c r="AL66" s="27"/>
      <c r="AM66" s="27"/>
      <c r="AN66" s="27"/>
      <c r="AO66" s="7"/>
      <c r="AP66" s="27"/>
      <c r="AQ66" s="27"/>
      <c r="AR66" s="27"/>
      <c r="AS66" s="7"/>
      <c r="AT66" s="7"/>
    </row>
    <row r="67" ht="15.75" customHeight="1">
      <c r="A67" s="15"/>
      <c r="B67" s="15" t="s">
        <v>96</v>
      </c>
      <c r="C67" s="15"/>
      <c r="D67" s="15"/>
      <c r="E67" s="27"/>
      <c r="F67" s="27"/>
      <c r="G67" s="27"/>
      <c r="H67" s="27"/>
      <c r="I67" s="7"/>
      <c r="J67" s="27"/>
      <c r="K67" s="27"/>
      <c r="L67" s="27"/>
      <c r="M67" s="7"/>
      <c r="N67" s="27"/>
      <c r="O67" s="27"/>
      <c r="P67" s="27"/>
      <c r="Q67" s="7"/>
      <c r="R67" s="27"/>
      <c r="S67" s="27"/>
      <c r="T67" s="27"/>
      <c r="U67" s="7"/>
      <c r="V67" s="27"/>
      <c r="W67" s="27"/>
      <c r="X67" s="27"/>
      <c r="Y67" s="6"/>
      <c r="Z67" s="27"/>
      <c r="AA67" s="27"/>
      <c r="AB67" s="27"/>
      <c r="AC67" s="7"/>
      <c r="AD67" s="27"/>
      <c r="AE67" s="27"/>
      <c r="AF67" s="27"/>
      <c r="AG67" s="7"/>
      <c r="AH67" s="27"/>
      <c r="AI67" s="27"/>
      <c r="AJ67" s="27"/>
      <c r="AK67" s="7"/>
      <c r="AL67" s="27"/>
      <c r="AM67" s="27"/>
      <c r="AN67" s="27"/>
      <c r="AO67" s="7"/>
      <c r="AP67" s="27"/>
      <c r="AQ67" s="27"/>
      <c r="AR67" s="27"/>
      <c r="AS67" s="7"/>
      <c r="AT67" s="7"/>
    </row>
    <row r="68" ht="15.75" customHeight="1">
      <c r="A68" s="55"/>
      <c r="B68" s="55"/>
      <c r="C68" s="6"/>
      <c r="D68" s="42"/>
      <c r="E68" s="64"/>
      <c r="F68" s="65"/>
      <c r="G68" s="43"/>
      <c r="H68" s="43"/>
      <c r="I68" s="7"/>
      <c r="J68" s="66"/>
      <c r="K68" s="43"/>
      <c r="L68" s="43"/>
      <c r="M68" s="7"/>
      <c r="N68" s="66"/>
      <c r="O68" s="43"/>
      <c r="P68" s="43"/>
      <c r="Q68" s="7"/>
      <c r="R68" s="66"/>
      <c r="S68" s="43"/>
      <c r="T68" s="43"/>
      <c r="U68" s="7"/>
      <c r="V68" s="66"/>
      <c r="W68" s="43"/>
      <c r="X68" s="43"/>
      <c r="Y68" s="27"/>
      <c r="Z68" s="66"/>
      <c r="AA68" s="43"/>
      <c r="AB68" s="43"/>
      <c r="AC68" s="7"/>
      <c r="AD68" s="66"/>
      <c r="AE68" s="43"/>
      <c r="AF68" s="43"/>
      <c r="AG68" s="7"/>
      <c r="AH68" s="66"/>
      <c r="AI68" s="43"/>
      <c r="AJ68" s="43"/>
      <c r="AK68" s="7"/>
      <c r="AL68" s="66"/>
      <c r="AM68" s="43"/>
      <c r="AN68" s="43"/>
      <c r="AO68" s="7"/>
      <c r="AP68" s="66"/>
      <c r="AQ68" s="43"/>
      <c r="AR68" s="43"/>
      <c r="AS68" s="7"/>
      <c r="AT68" s="43"/>
      <c r="AU68" s="35"/>
    </row>
    <row r="69" ht="15.75" customHeight="1">
      <c r="A69" s="24">
        <f t="shared" ref="A69:A74" si="104">ROW(A2)-ROW($A$2)+1</f>
        <v>1</v>
      </c>
      <c r="B69" s="24" t="s">
        <v>73</v>
      </c>
      <c r="C69" s="6"/>
      <c r="D69" s="42">
        <f t="shared" ref="D69:D93" si="105">G69+K69+O69+S69+W69+AA69+AE69+AI69+AM69+AQ69</f>
        <v>46.5</v>
      </c>
      <c r="E69" s="64"/>
      <c r="F69" s="67">
        <v>78.0</v>
      </c>
      <c r="G69" s="22">
        <f>IF(F69=0, 0, IF(_xlfn.RANK.EQ(F69, $F$69:$F$89, 0)&lt;=10, 11 - _xlfn.RANK.EQ(F69, $F$69:$F$89, 0), 0))</f>
        <v>8</v>
      </c>
      <c r="H69" s="22">
        <f>IF(F69="TO", 0, IF(F69&lt;&gt;"", 1, ""))</f>
        <v>1</v>
      </c>
      <c r="I69" s="7"/>
      <c r="J69" s="68">
        <v>0.0</v>
      </c>
      <c r="K69" s="22">
        <f t="shared" ref="K69:K91" si="106">IF(J69=0, 0, IF(_xlfn.RANK.EQ(J69, $J$69:$J$93, 0)&lt;=10, 11 - _xlfn.RANK.EQ(J69, $J$69:$J$93, 0), 0))</f>
        <v>0</v>
      </c>
      <c r="L69" s="22">
        <f t="shared" ref="L69:L74" si="107">IF(OR(J69="TO", J69="SCORE"), 0, IF(J69&lt;&gt;"", 1, ""))</f>
        <v>1</v>
      </c>
      <c r="M69" s="7"/>
      <c r="N69" s="68">
        <v>83.0</v>
      </c>
      <c r="O69" s="22">
        <f t="shared" ref="O69:O73" si="108">IF(N69=0, 0, IF(_xlfn.RANK.EQ(N69, $N$69:$N$89, 0)&lt;=10, 11 - _xlfn.RANK.EQ(N69, $N$69:$N$89, 0), 0))</f>
        <v>10</v>
      </c>
      <c r="P69" s="22">
        <f t="shared" ref="P69:P74" si="109">IF(OR(N69="TO", N69="SCORE"), 0, IF(N69&lt;&gt;"", 1, ""))</f>
        <v>1</v>
      </c>
      <c r="Q69" s="7"/>
      <c r="R69" s="68">
        <v>75.0</v>
      </c>
      <c r="S69" s="22">
        <f t="shared" ref="S69:S93" si="110">IF(R69=0, 0, IF(_xlfn.RANK.EQ(R69, $R$69:$R$93, 0)&lt;=10, 11 - _xlfn.RANK.EQ(R69, $R$69:$R$93, 0), 0))</f>
        <v>10</v>
      </c>
      <c r="T69" s="22">
        <f t="shared" ref="T69:T74" si="111">IF(OR(R69="TO", R69="SCORE"), 0, IF(R69&lt;&gt;"", 1, ""))</f>
        <v>1</v>
      </c>
      <c r="U69" s="7"/>
      <c r="V69" s="68">
        <v>74.0</v>
      </c>
      <c r="W69" s="22">
        <v>8.5</v>
      </c>
      <c r="X69" s="22">
        <f t="shared" ref="X69:X93" si="112">IF(OR(V69="TO", V69="SCORE"), 0, IF(V69&lt;&gt;"", 1, ""))</f>
        <v>1</v>
      </c>
      <c r="Y69" s="27"/>
      <c r="Z69" s="68">
        <v>75.0</v>
      </c>
      <c r="AA69" s="22">
        <f t="shared" ref="AA69:AA82" si="113">IF(OR(Z69="NT",Z69="SCORE"),0,IF(_xlfn.RANK.AVG(Z69,$Z$69:$Z$93,0)&lt;=10,11-_xlfn.RANK.AVG(Z69,$Z$69:$Z$93,0),0))</f>
        <v>10</v>
      </c>
      <c r="AB69" s="22">
        <f t="shared" ref="AB69:AB93" si="114">IF(OR(Z69="TO", Z69="SCORE"), 0, IF(Z69&lt;&gt;"", 1, ""))</f>
        <v>1</v>
      </c>
      <c r="AC69" s="7"/>
      <c r="AD69" s="68" t="s">
        <v>97</v>
      </c>
      <c r="AE69" s="22">
        <f t="shared" ref="AE69:AE77" si="115">IF(OR(AD69="NT", AD69="SCORE"), 0, IF(_xlfn.RANK.EQ(AD69, $AD$69:$AD$89, 1)&lt;=10, 11 - _xlfn.RANK.EQ(AD69, $AD$69:$AD$89, 1), 0))</f>
        <v>0</v>
      </c>
      <c r="AF69" s="22">
        <f t="shared" ref="AF69:AF93" si="116">IF(OR(AD69="TO", AD69="SCORE"), 0, IF(AD69&lt;&gt;"", 1, ""))</f>
        <v>0</v>
      </c>
      <c r="AG69" s="7"/>
      <c r="AH69" s="68" t="s">
        <v>97</v>
      </c>
      <c r="AI69" s="22">
        <f t="shared" ref="AI69:AI77" si="117">IF(OR(AH69="NT", AH69="SCORE"), 0, IF(_xlfn.RANK.EQ(AH69, $AH$69:$AH$89, 1)&lt;=10, 11 - _xlfn.RANK.EQ(AH69, $AH$69:$AH$89, 1), 0))</f>
        <v>0</v>
      </c>
      <c r="AJ69" s="22">
        <f t="shared" ref="AJ69:AJ93" si="118">IF(OR(AH69="TO", AH69="SCORE"), 0, IF(AH69&lt;&gt;"", 1, ""))</f>
        <v>0</v>
      </c>
      <c r="AK69" s="7"/>
      <c r="AL69" s="68" t="s">
        <v>97</v>
      </c>
      <c r="AM69" s="22">
        <f t="shared" ref="AM69:AM77" si="119">IF(OR(AL69="NT", AL69="SCORE"), 0, IF(_xlfn.RANK.EQ(AL69, $AL$69:$AL$89, 1)&lt;=10, 11 - _xlfn.RANK.EQ(AL69, $AL$69:$AL$89, 1), 0))</f>
        <v>0</v>
      </c>
      <c r="AN69" s="22">
        <f t="shared" ref="AN69:AN93" si="120">IF(OR(AL69="TO", AL69="SCORE"), 0, IF(AL69&lt;&gt;"", 1, ""))</f>
        <v>0</v>
      </c>
      <c r="AO69" s="7"/>
      <c r="AP69" s="68" t="s">
        <v>97</v>
      </c>
      <c r="AQ69" s="22">
        <f t="shared" ref="AQ69:AQ77" si="121">IF(OR(AP69="NT", AP69="SCORE"), 0, IF(_xlfn.RANK.EQ(AP69, $AP$69:$AP$89, 1)&lt;=10, 11 - _xlfn.RANK.EQ(AP69, $AP$69:$AP$89, 1), 0))</f>
        <v>0</v>
      </c>
      <c r="AR69" s="22">
        <f t="shared" ref="AR69:AR93" si="122">IF(OR(AP69="TO", AP69="SCORE"), 0, IF(AP69&lt;&gt;"", 1, ""))</f>
        <v>0</v>
      </c>
      <c r="AS69" s="7"/>
      <c r="AT69" s="22">
        <f t="shared" ref="AT69:AT93" si="123">AR69+AN69+AJ69+AF69+AB69+X69+T69+P69+L69+H69</f>
        <v>6</v>
      </c>
      <c r="AU69" s="35"/>
    </row>
    <row r="70" ht="15.75" customHeight="1">
      <c r="A70" s="24">
        <f t="shared" si="104"/>
        <v>2</v>
      </c>
      <c r="B70" s="24" t="s">
        <v>83</v>
      </c>
      <c r="C70" s="6"/>
      <c r="D70" s="42">
        <f t="shared" si="105"/>
        <v>27</v>
      </c>
      <c r="E70" s="64"/>
      <c r="F70" s="67"/>
      <c r="G70" s="22"/>
      <c r="H70" s="22"/>
      <c r="I70" s="7"/>
      <c r="J70" s="68">
        <v>75.0</v>
      </c>
      <c r="K70" s="22">
        <f t="shared" si="106"/>
        <v>9</v>
      </c>
      <c r="L70" s="22">
        <f t="shared" si="107"/>
        <v>1</v>
      </c>
      <c r="M70" s="7"/>
      <c r="N70" s="68">
        <v>0.0</v>
      </c>
      <c r="O70" s="22">
        <f t="shared" si="108"/>
        <v>0</v>
      </c>
      <c r="P70" s="22">
        <f t="shared" si="109"/>
        <v>1</v>
      </c>
      <c r="Q70" s="7"/>
      <c r="R70" s="68">
        <v>65.0</v>
      </c>
      <c r="S70" s="22">
        <f t="shared" si="110"/>
        <v>5</v>
      </c>
      <c r="T70" s="22">
        <f t="shared" si="111"/>
        <v>1</v>
      </c>
      <c r="U70" s="7"/>
      <c r="V70" s="68">
        <v>71.0</v>
      </c>
      <c r="W70" s="22">
        <v>4.0</v>
      </c>
      <c r="X70" s="22">
        <f t="shared" si="112"/>
        <v>1</v>
      </c>
      <c r="Y70" s="27"/>
      <c r="Z70" s="68">
        <v>70.0</v>
      </c>
      <c r="AA70" s="22">
        <f t="shared" si="113"/>
        <v>9</v>
      </c>
      <c r="AB70" s="22">
        <f t="shared" si="114"/>
        <v>1</v>
      </c>
      <c r="AC70" s="7"/>
      <c r="AD70" s="68" t="s">
        <v>97</v>
      </c>
      <c r="AE70" s="22">
        <f t="shared" si="115"/>
        <v>0</v>
      </c>
      <c r="AF70" s="22">
        <f t="shared" si="116"/>
        <v>0</v>
      </c>
      <c r="AG70" s="7"/>
      <c r="AH70" s="68" t="s">
        <v>97</v>
      </c>
      <c r="AI70" s="22">
        <f t="shared" si="117"/>
        <v>0</v>
      </c>
      <c r="AJ70" s="22">
        <f t="shared" si="118"/>
        <v>0</v>
      </c>
      <c r="AK70" s="7"/>
      <c r="AL70" s="68" t="s">
        <v>97</v>
      </c>
      <c r="AM70" s="22">
        <f t="shared" si="119"/>
        <v>0</v>
      </c>
      <c r="AN70" s="22">
        <f t="shared" si="120"/>
        <v>0</v>
      </c>
      <c r="AO70" s="7"/>
      <c r="AP70" s="68" t="s">
        <v>97</v>
      </c>
      <c r="AQ70" s="22">
        <f t="shared" si="121"/>
        <v>0</v>
      </c>
      <c r="AR70" s="22">
        <f t="shared" si="122"/>
        <v>0</v>
      </c>
      <c r="AS70" s="7"/>
      <c r="AT70" s="22">
        <f t="shared" si="123"/>
        <v>5</v>
      </c>
      <c r="AU70" s="35"/>
    </row>
    <row r="71" ht="15.75" customHeight="1">
      <c r="A71" s="24">
        <f t="shared" si="104"/>
        <v>3</v>
      </c>
      <c r="B71" s="24" t="s">
        <v>98</v>
      </c>
      <c r="C71" s="26"/>
      <c r="D71" s="42">
        <f t="shared" si="105"/>
        <v>24</v>
      </c>
      <c r="E71" s="64"/>
      <c r="F71" s="67">
        <v>0.0</v>
      </c>
      <c r="G71" s="22">
        <f t="shared" ref="G71:G74" si="124">IF(F71=0, 0, IF(_xlfn.RANK.EQ(F71, $F$69:$F$89, 0)&lt;=10, 11 - _xlfn.RANK.EQ(F71, $F$69:$F$89, 0), 0))</f>
        <v>0</v>
      </c>
      <c r="H71" s="22">
        <f t="shared" ref="H71:H74" si="125">IF(F71="TO", 0, IF(F71&lt;&gt;"", 1, ""))</f>
        <v>1</v>
      </c>
      <c r="I71" s="27"/>
      <c r="J71" s="68">
        <v>0.0</v>
      </c>
      <c r="K71" s="22">
        <f t="shared" si="106"/>
        <v>0</v>
      </c>
      <c r="L71" s="22">
        <f t="shared" si="107"/>
        <v>1</v>
      </c>
      <c r="M71" s="27"/>
      <c r="N71" s="68">
        <v>78.0</v>
      </c>
      <c r="O71" s="22">
        <f t="shared" si="108"/>
        <v>9</v>
      </c>
      <c r="P71" s="22">
        <f t="shared" si="109"/>
        <v>1</v>
      </c>
      <c r="Q71" s="27"/>
      <c r="R71" s="68">
        <v>0.0</v>
      </c>
      <c r="S71" s="22">
        <f t="shared" si="110"/>
        <v>0</v>
      </c>
      <c r="T71" s="22">
        <f t="shared" si="111"/>
        <v>1</v>
      </c>
      <c r="U71" s="27"/>
      <c r="V71" s="68">
        <v>73.0</v>
      </c>
      <c r="W71" s="22">
        <f t="shared" ref="W71:W72" si="126">IF(V71=0, 0, IF(_xlfn.RANK.EQ(V71, $V$69:$V$93, 0)&lt;=10, 11 - _xlfn.RANK.EQ(V71, $V$69:$V$89, 0), 0))</f>
        <v>7</v>
      </c>
      <c r="X71" s="22">
        <f t="shared" si="112"/>
        <v>1</v>
      </c>
      <c r="Y71" s="27"/>
      <c r="Z71" s="68">
        <v>59.0</v>
      </c>
      <c r="AA71" s="22">
        <f t="shared" si="113"/>
        <v>8</v>
      </c>
      <c r="AB71" s="22">
        <f t="shared" si="114"/>
        <v>1</v>
      </c>
      <c r="AC71" s="7"/>
      <c r="AD71" s="68" t="s">
        <v>97</v>
      </c>
      <c r="AE71" s="22">
        <f t="shared" si="115"/>
        <v>0</v>
      </c>
      <c r="AF71" s="22">
        <f t="shared" si="116"/>
        <v>0</v>
      </c>
      <c r="AG71" s="7"/>
      <c r="AH71" s="68" t="s">
        <v>97</v>
      </c>
      <c r="AI71" s="22">
        <f t="shared" si="117"/>
        <v>0</v>
      </c>
      <c r="AJ71" s="22">
        <f t="shared" si="118"/>
        <v>0</v>
      </c>
      <c r="AK71" s="7"/>
      <c r="AL71" s="68" t="s">
        <v>97</v>
      </c>
      <c r="AM71" s="22">
        <f t="shared" si="119"/>
        <v>0</v>
      </c>
      <c r="AN71" s="22">
        <f t="shared" si="120"/>
        <v>0</v>
      </c>
      <c r="AO71" s="7"/>
      <c r="AP71" s="68" t="s">
        <v>97</v>
      </c>
      <c r="AQ71" s="22">
        <f t="shared" si="121"/>
        <v>0</v>
      </c>
      <c r="AR71" s="22">
        <f t="shared" si="122"/>
        <v>0</v>
      </c>
      <c r="AS71" s="7"/>
      <c r="AT71" s="22">
        <f t="shared" si="123"/>
        <v>6</v>
      </c>
      <c r="AU71" s="35"/>
    </row>
    <row r="72" ht="15.75" customHeight="1">
      <c r="A72" s="24">
        <f t="shared" si="104"/>
        <v>4</v>
      </c>
      <c r="B72" s="24" t="s">
        <v>99</v>
      </c>
      <c r="C72" s="6"/>
      <c r="D72" s="42">
        <f t="shared" si="105"/>
        <v>23</v>
      </c>
      <c r="E72" s="64"/>
      <c r="F72" s="67">
        <v>72.0</v>
      </c>
      <c r="G72" s="22">
        <f t="shared" si="124"/>
        <v>7</v>
      </c>
      <c r="H72" s="22">
        <f t="shared" si="125"/>
        <v>1</v>
      </c>
      <c r="I72" s="27"/>
      <c r="J72" s="68">
        <v>0.0</v>
      </c>
      <c r="K72" s="22">
        <f t="shared" si="106"/>
        <v>0</v>
      </c>
      <c r="L72" s="22">
        <f t="shared" si="107"/>
        <v>1</v>
      </c>
      <c r="M72" s="27"/>
      <c r="N72" s="68">
        <v>0.0</v>
      </c>
      <c r="O72" s="22">
        <f t="shared" si="108"/>
        <v>0</v>
      </c>
      <c r="P72" s="22">
        <f t="shared" si="109"/>
        <v>1</v>
      </c>
      <c r="Q72" s="27"/>
      <c r="R72" s="68">
        <v>0.0</v>
      </c>
      <c r="S72" s="22">
        <f t="shared" si="110"/>
        <v>0</v>
      </c>
      <c r="T72" s="22">
        <f t="shared" si="111"/>
        <v>1</v>
      </c>
      <c r="U72" s="27"/>
      <c r="V72" s="68">
        <v>75.0</v>
      </c>
      <c r="W72" s="22">
        <f t="shared" si="126"/>
        <v>10</v>
      </c>
      <c r="X72" s="22">
        <f t="shared" si="112"/>
        <v>1</v>
      </c>
      <c r="Y72" s="27"/>
      <c r="Z72" s="68">
        <v>58.0</v>
      </c>
      <c r="AA72" s="22">
        <f t="shared" si="113"/>
        <v>6</v>
      </c>
      <c r="AB72" s="22">
        <f t="shared" si="114"/>
        <v>1</v>
      </c>
      <c r="AC72" s="27"/>
      <c r="AD72" s="68" t="s">
        <v>97</v>
      </c>
      <c r="AE72" s="22">
        <f t="shared" si="115"/>
        <v>0</v>
      </c>
      <c r="AF72" s="22">
        <f t="shared" si="116"/>
        <v>0</v>
      </c>
      <c r="AG72" s="27"/>
      <c r="AH72" s="68" t="s">
        <v>97</v>
      </c>
      <c r="AI72" s="22">
        <f t="shared" si="117"/>
        <v>0</v>
      </c>
      <c r="AJ72" s="22">
        <f t="shared" si="118"/>
        <v>0</v>
      </c>
      <c r="AK72" s="27"/>
      <c r="AL72" s="68" t="s">
        <v>97</v>
      </c>
      <c r="AM72" s="22">
        <f t="shared" si="119"/>
        <v>0</v>
      </c>
      <c r="AN72" s="22">
        <f t="shared" si="120"/>
        <v>0</v>
      </c>
      <c r="AO72" s="27"/>
      <c r="AP72" s="68" t="s">
        <v>97</v>
      </c>
      <c r="AQ72" s="22">
        <f t="shared" si="121"/>
        <v>0</v>
      </c>
      <c r="AR72" s="22">
        <f t="shared" si="122"/>
        <v>0</v>
      </c>
      <c r="AS72" s="27"/>
      <c r="AT72" s="22">
        <f t="shared" si="123"/>
        <v>6</v>
      </c>
      <c r="AU72" s="35"/>
    </row>
    <row r="73" ht="15.75" customHeight="1">
      <c r="A73" s="24">
        <f t="shared" si="104"/>
        <v>5</v>
      </c>
      <c r="B73" s="24" t="s">
        <v>100</v>
      </c>
      <c r="C73" s="26"/>
      <c r="D73" s="42">
        <f t="shared" si="105"/>
        <v>18</v>
      </c>
      <c r="E73" s="64"/>
      <c r="F73" s="67">
        <v>0.0</v>
      </c>
      <c r="G73" s="22">
        <f t="shared" si="124"/>
        <v>0</v>
      </c>
      <c r="H73" s="22">
        <f t="shared" si="125"/>
        <v>1</v>
      </c>
      <c r="I73" s="7"/>
      <c r="J73" s="68">
        <v>85.0</v>
      </c>
      <c r="K73" s="22">
        <f t="shared" si="106"/>
        <v>10</v>
      </c>
      <c r="L73" s="22">
        <f t="shared" si="107"/>
        <v>1</v>
      </c>
      <c r="M73" s="7"/>
      <c r="N73" s="68">
        <v>0.0</v>
      </c>
      <c r="O73" s="22">
        <f t="shared" si="108"/>
        <v>0</v>
      </c>
      <c r="P73" s="22">
        <f t="shared" si="109"/>
        <v>1</v>
      </c>
      <c r="Q73" s="7"/>
      <c r="R73" s="68">
        <v>0.0</v>
      </c>
      <c r="S73" s="22">
        <f t="shared" si="110"/>
        <v>0</v>
      </c>
      <c r="T73" s="22">
        <f t="shared" si="111"/>
        <v>1</v>
      </c>
      <c r="U73" s="7"/>
      <c r="V73" s="68">
        <v>71.0</v>
      </c>
      <c r="W73" s="22">
        <v>4.0</v>
      </c>
      <c r="X73" s="22">
        <f t="shared" si="112"/>
        <v>1</v>
      </c>
      <c r="Y73" s="27"/>
      <c r="Z73" s="68">
        <v>57.0</v>
      </c>
      <c r="AA73" s="22">
        <f t="shared" si="113"/>
        <v>4</v>
      </c>
      <c r="AB73" s="22">
        <f t="shared" si="114"/>
        <v>1</v>
      </c>
      <c r="AC73" s="7"/>
      <c r="AD73" s="68" t="s">
        <v>97</v>
      </c>
      <c r="AE73" s="22">
        <f t="shared" si="115"/>
        <v>0</v>
      </c>
      <c r="AF73" s="22">
        <f t="shared" si="116"/>
        <v>0</v>
      </c>
      <c r="AG73" s="7"/>
      <c r="AH73" s="68" t="s">
        <v>97</v>
      </c>
      <c r="AI73" s="22">
        <f t="shared" si="117"/>
        <v>0</v>
      </c>
      <c r="AJ73" s="22">
        <f t="shared" si="118"/>
        <v>0</v>
      </c>
      <c r="AK73" s="7"/>
      <c r="AL73" s="68" t="s">
        <v>97</v>
      </c>
      <c r="AM73" s="22">
        <f t="shared" si="119"/>
        <v>0</v>
      </c>
      <c r="AN73" s="22">
        <f t="shared" si="120"/>
        <v>0</v>
      </c>
      <c r="AO73" s="7"/>
      <c r="AP73" s="68" t="s">
        <v>97</v>
      </c>
      <c r="AQ73" s="22">
        <f t="shared" si="121"/>
        <v>0</v>
      </c>
      <c r="AR73" s="22">
        <f t="shared" si="122"/>
        <v>0</v>
      </c>
      <c r="AS73" s="7"/>
      <c r="AT73" s="22">
        <f t="shared" si="123"/>
        <v>6</v>
      </c>
      <c r="AU73" s="35"/>
    </row>
    <row r="74" ht="15.75" customHeight="1">
      <c r="A74" s="24">
        <f t="shared" si="104"/>
        <v>6</v>
      </c>
      <c r="B74" s="24" t="s">
        <v>94</v>
      </c>
      <c r="C74" s="26"/>
      <c r="D74" s="42">
        <f t="shared" si="105"/>
        <v>17</v>
      </c>
      <c r="E74" s="64"/>
      <c r="F74" s="67">
        <v>79.0</v>
      </c>
      <c r="G74" s="22">
        <f t="shared" si="124"/>
        <v>9</v>
      </c>
      <c r="H74" s="22">
        <f t="shared" si="125"/>
        <v>1</v>
      </c>
      <c r="I74" s="7"/>
      <c r="J74" s="68">
        <v>0.0</v>
      </c>
      <c r="K74" s="22">
        <f t="shared" si="106"/>
        <v>0</v>
      </c>
      <c r="L74" s="22">
        <f t="shared" si="107"/>
        <v>1</v>
      </c>
      <c r="M74" s="7"/>
      <c r="N74" s="68"/>
      <c r="O74" s="22"/>
      <c r="P74" s="22" t="str">
        <f t="shared" si="109"/>
        <v/>
      </c>
      <c r="Q74" s="7"/>
      <c r="R74" s="68">
        <v>69.0</v>
      </c>
      <c r="S74" s="22">
        <f t="shared" si="110"/>
        <v>8</v>
      </c>
      <c r="T74" s="22">
        <f t="shared" si="111"/>
        <v>1</v>
      </c>
      <c r="U74" s="7"/>
      <c r="V74" s="68" t="s">
        <v>97</v>
      </c>
      <c r="W74" s="22">
        <v>0.0</v>
      </c>
      <c r="X74" s="22">
        <f t="shared" si="112"/>
        <v>0</v>
      </c>
      <c r="Y74" s="27"/>
      <c r="Z74" s="68" t="s">
        <v>97</v>
      </c>
      <c r="AA74" s="22">
        <f t="shared" si="113"/>
        <v>0</v>
      </c>
      <c r="AB74" s="22">
        <f t="shared" si="114"/>
        <v>0</v>
      </c>
      <c r="AC74" s="7"/>
      <c r="AD74" s="68" t="s">
        <v>97</v>
      </c>
      <c r="AE74" s="22">
        <f t="shared" si="115"/>
        <v>0</v>
      </c>
      <c r="AF74" s="22">
        <f t="shared" si="116"/>
        <v>0</v>
      </c>
      <c r="AG74" s="7"/>
      <c r="AH74" s="68" t="s">
        <v>97</v>
      </c>
      <c r="AI74" s="22">
        <f t="shared" si="117"/>
        <v>0</v>
      </c>
      <c r="AJ74" s="22">
        <f t="shared" si="118"/>
        <v>0</v>
      </c>
      <c r="AK74" s="7"/>
      <c r="AL74" s="68" t="s">
        <v>97</v>
      </c>
      <c r="AM74" s="22">
        <f t="shared" si="119"/>
        <v>0</v>
      </c>
      <c r="AN74" s="22">
        <f t="shared" si="120"/>
        <v>0</v>
      </c>
      <c r="AO74" s="7"/>
      <c r="AP74" s="68" t="s">
        <v>97</v>
      </c>
      <c r="AQ74" s="22">
        <f t="shared" si="121"/>
        <v>0</v>
      </c>
      <c r="AR74" s="22">
        <f t="shared" si="122"/>
        <v>0</v>
      </c>
      <c r="AS74" s="7"/>
      <c r="AT74" s="22">
        <f t="shared" si="123"/>
        <v>3</v>
      </c>
      <c r="AU74" s="35"/>
    </row>
    <row r="75" ht="15.75" customHeight="1">
      <c r="A75" s="24">
        <f>ROW(A9)-ROW($A$2)+1</f>
        <v>8</v>
      </c>
      <c r="B75" s="24" t="s">
        <v>101</v>
      </c>
      <c r="C75" s="6"/>
      <c r="D75" s="42">
        <f t="shared" si="105"/>
        <v>14.5</v>
      </c>
      <c r="E75" s="64"/>
      <c r="F75" s="67"/>
      <c r="G75" s="22"/>
      <c r="H75" s="22"/>
      <c r="I75" s="27"/>
      <c r="J75" s="68"/>
      <c r="K75" s="22">
        <f t="shared" si="106"/>
        <v>0</v>
      </c>
      <c r="L75" s="22"/>
      <c r="M75" s="27"/>
      <c r="N75" s="68"/>
      <c r="O75" s="22"/>
      <c r="P75" s="22"/>
      <c r="Q75" s="27"/>
      <c r="R75" s="68"/>
      <c r="S75" s="22">
        <f t="shared" si="110"/>
        <v>0</v>
      </c>
      <c r="T75" s="22"/>
      <c r="U75" s="27"/>
      <c r="V75" s="68">
        <v>74.0</v>
      </c>
      <c r="W75" s="22">
        <v>8.5</v>
      </c>
      <c r="X75" s="22">
        <f t="shared" si="112"/>
        <v>1</v>
      </c>
      <c r="Y75" s="27"/>
      <c r="Z75" s="68">
        <v>58.0</v>
      </c>
      <c r="AA75" s="22">
        <f t="shared" si="113"/>
        <v>6</v>
      </c>
      <c r="AB75" s="22">
        <f t="shared" si="114"/>
        <v>1</v>
      </c>
      <c r="AC75" s="7"/>
      <c r="AD75" s="68" t="s">
        <v>97</v>
      </c>
      <c r="AE75" s="22">
        <f t="shared" si="115"/>
        <v>0</v>
      </c>
      <c r="AF75" s="22">
        <f t="shared" si="116"/>
        <v>0</v>
      </c>
      <c r="AG75" s="7"/>
      <c r="AH75" s="68" t="s">
        <v>97</v>
      </c>
      <c r="AI75" s="22">
        <f t="shared" si="117"/>
        <v>0</v>
      </c>
      <c r="AJ75" s="22">
        <f t="shared" si="118"/>
        <v>0</v>
      </c>
      <c r="AK75" s="7"/>
      <c r="AL75" s="68" t="s">
        <v>97</v>
      </c>
      <c r="AM75" s="22">
        <f t="shared" si="119"/>
        <v>0</v>
      </c>
      <c r="AN75" s="22">
        <f t="shared" si="120"/>
        <v>0</v>
      </c>
      <c r="AO75" s="7"/>
      <c r="AP75" s="68" t="s">
        <v>97</v>
      </c>
      <c r="AQ75" s="22">
        <f t="shared" si="121"/>
        <v>0</v>
      </c>
      <c r="AR75" s="22">
        <f t="shared" si="122"/>
        <v>0</v>
      </c>
      <c r="AS75" s="7"/>
      <c r="AT75" s="22">
        <f t="shared" si="123"/>
        <v>2</v>
      </c>
      <c r="AU75" s="35"/>
    </row>
    <row r="76" ht="15.75" customHeight="1">
      <c r="A76" s="24">
        <f t="shared" ref="A76:A83" si="127">ROW(A9)-ROW($A$2)+1</f>
        <v>8</v>
      </c>
      <c r="B76" s="24" t="s">
        <v>102</v>
      </c>
      <c r="C76" s="6"/>
      <c r="D76" s="42">
        <f t="shared" si="105"/>
        <v>14</v>
      </c>
      <c r="E76" s="64"/>
      <c r="F76" s="67"/>
      <c r="G76" s="22"/>
      <c r="H76" s="22"/>
      <c r="I76" s="7"/>
      <c r="J76" s="68">
        <v>69.0</v>
      </c>
      <c r="K76" s="22">
        <f t="shared" si="106"/>
        <v>8</v>
      </c>
      <c r="L76" s="22">
        <f t="shared" ref="L76:L77" si="128">IF(OR(J76="TO", J76="SCORE"), 0, IF(J76&lt;&gt;"", 1, ""))</f>
        <v>1</v>
      </c>
      <c r="M76" s="7"/>
      <c r="N76" s="68"/>
      <c r="O76" s="22"/>
      <c r="P76" s="22" t="str">
        <f t="shared" ref="P76:P77" si="129">IF(OR(N76="TO", N76="SCORE"), 0, IF(N76&lt;&gt;"", 1, ""))</f>
        <v/>
      </c>
      <c r="Q76" s="7"/>
      <c r="R76" s="68">
        <v>0.0</v>
      </c>
      <c r="S76" s="22">
        <f t="shared" si="110"/>
        <v>0</v>
      </c>
      <c r="T76" s="22">
        <f t="shared" ref="T76:T83" si="130">IF(OR(R76="TO", R76="SCORE"), 0, IF(R76&lt;&gt;"", 1, ""))</f>
        <v>1</v>
      </c>
      <c r="U76" s="7"/>
      <c r="V76" s="68">
        <v>72.0</v>
      </c>
      <c r="W76" s="22">
        <f>IF(V76=0, 0, IF(_xlfn.RANK.EQ(V76, $V$69:$V$93, 0)&lt;=10, 11 - _xlfn.RANK.EQ(V76, $V$69:$V$89, 0), 0))</f>
        <v>6</v>
      </c>
      <c r="X76" s="22">
        <f t="shared" si="112"/>
        <v>1</v>
      </c>
      <c r="Y76" s="27"/>
      <c r="Z76" s="68" t="s">
        <v>97</v>
      </c>
      <c r="AA76" s="22">
        <f t="shared" si="113"/>
        <v>0</v>
      </c>
      <c r="AB76" s="22">
        <f t="shared" si="114"/>
        <v>0</v>
      </c>
      <c r="AC76" s="7"/>
      <c r="AD76" s="68" t="s">
        <v>97</v>
      </c>
      <c r="AE76" s="22">
        <f t="shared" si="115"/>
        <v>0</v>
      </c>
      <c r="AF76" s="22">
        <f t="shared" si="116"/>
        <v>0</v>
      </c>
      <c r="AG76" s="7"/>
      <c r="AH76" s="68" t="s">
        <v>97</v>
      </c>
      <c r="AI76" s="22">
        <f t="shared" si="117"/>
        <v>0</v>
      </c>
      <c r="AJ76" s="22">
        <f t="shared" si="118"/>
        <v>0</v>
      </c>
      <c r="AK76" s="7"/>
      <c r="AL76" s="68" t="s">
        <v>97</v>
      </c>
      <c r="AM76" s="22">
        <f t="shared" si="119"/>
        <v>0</v>
      </c>
      <c r="AN76" s="22">
        <f t="shared" si="120"/>
        <v>0</v>
      </c>
      <c r="AO76" s="7"/>
      <c r="AP76" s="68" t="s">
        <v>97</v>
      </c>
      <c r="AQ76" s="22">
        <f t="shared" si="121"/>
        <v>0</v>
      </c>
      <c r="AR76" s="22">
        <f t="shared" si="122"/>
        <v>0</v>
      </c>
      <c r="AS76" s="7"/>
      <c r="AT76" s="22">
        <f t="shared" si="123"/>
        <v>3</v>
      </c>
      <c r="AU76" s="35"/>
    </row>
    <row r="77" ht="15.75" customHeight="1">
      <c r="A77" s="24">
        <f t="shared" si="127"/>
        <v>9</v>
      </c>
      <c r="B77" s="24" t="s">
        <v>103</v>
      </c>
      <c r="C77" s="6"/>
      <c r="D77" s="42">
        <f t="shared" si="105"/>
        <v>10</v>
      </c>
      <c r="E77" s="64"/>
      <c r="F77" s="67">
        <v>80.0</v>
      </c>
      <c r="G77" s="22">
        <f>IF(F77=0, 0, IF(_xlfn.RANK.EQ(F77, $F$69:$F$89, 0)&lt;=10, 11 - _xlfn.RANK.EQ(F77, $F$69:$F$89, 0), 0))</f>
        <v>10</v>
      </c>
      <c r="H77" s="22">
        <f>IF(F77="TO", 0, IF(F77&lt;&gt;"", 1, ""))</f>
        <v>1</v>
      </c>
      <c r="I77" s="7"/>
      <c r="J77" s="68">
        <v>0.0</v>
      </c>
      <c r="K77" s="22">
        <f t="shared" si="106"/>
        <v>0</v>
      </c>
      <c r="L77" s="22">
        <f t="shared" si="128"/>
        <v>1</v>
      </c>
      <c r="M77" s="7"/>
      <c r="N77" s="68"/>
      <c r="O77" s="22"/>
      <c r="P77" s="22" t="str">
        <f t="shared" si="129"/>
        <v/>
      </c>
      <c r="Q77" s="7"/>
      <c r="R77" s="68"/>
      <c r="S77" s="22">
        <f t="shared" si="110"/>
        <v>0</v>
      </c>
      <c r="T77" s="22" t="str">
        <f t="shared" si="130"/>
        <v/>
      </c>
      <c r="U77" s="7"/>
      <c r="V77" s="68" t="s">
        <v>97</v>
      </c>
      <c r="W77" s="22">
        <v>0.0</v>
      </c>
      <c r="X77" s="22">
        <f t="shared" si="112"/>
        <v>0</v>
      </c>
      <c r="Y77" s="27"/>
      <c r="Z77" s="68" t="s">
        <v>97</v>
      </c>
      <c r="AA77" s="22">
        <f t="shared" si="113"/>
        <v>0</v>
      </c>
      <c r="AB77" s="22">
        <f t="shared" si="114"/>
        <v>0</v>
      </c>
      <c r="AC77" s="7"/>
      <c r="AD77" s="68" t="s">
        <v>97</v>
      </c>
      <c r="AE77" s="22">
        <f t="shared" si="115"/>
        <v>0</v>
      </c>
      <c r="AF77" s="22">
        <f t="shared" si="116"/>
        <v>0</v>
      </c>
      <c r="AG77" s="7"/>
      <c r="AH77" s="68" t="s">
        <v>97</v>
      </c>
      <c r="AI77" s="22">
        <f t="shared" si="117"/>
        <v>0</v>
      </c>
      <c r="AJ77" s="22">
        <f t="shared" si="118"/>
        <v>0</v>
      </c>
      <c r="AK77" s="7"/>
      <c r="AL77" s="68" t="s">
        <v>97</v>
      </c>
      <c r="AM77" s="22">
        <f t="shared" si="119"/>
        <v>0</v>
      </c>
      <c r="AN77" s="22">
        <f t="shared" si="120"/>
        <v>0</v>
      </c>
      <c r="AO77" s="7"/>
      <c r="AP77" s="68" t="s">
        <v>97</v>
      </c>
      <c r="AQ77" s="22">
        <f t="shared" si="121"/>
        <v>0</v>
      </c>
      <c r="AR77" s="22">
        <f t="shared" si="122"/>
        <v>0</v>
      </c>
      <c r="AS77" s="7"/>
      <c r="AT77" s="22">
        <f t="shared" si="123"/>
        <v>2</v>
      </c>
      <c r="AU77" s="35"/>
    </row>
    <row r="78" ht="15.75" customHeight="1">
      <c r="A78" s="24">
        <f t="shared" si="127"/>
        <v>10</v>
      </c>
      <c r="B78" s="24" t="s">
        <v>104</v>
      </c>
      <c r="C78" s="26"/>
      <c r="D78" s="42">
        <f t="shared" si="105"/>
        <v>10</v>
      </c>
      <c r="E78" s="64"/>
      <c r="F78" s="67"/>
      <c r="G78" s="22"/>
      <c r="H78" s="22"/>
      <c r="I78" s="27"/>
      <c r="J78" s="68"/>
      <c r="K78" s="22">
        <f t="shared" si="106"/>
        <v>0</v>
      </c>
      <c r="L78" s="22"/>
      <c r="M78" s="27"/>
      <c r="N78" s="68"/>
      <c r="O78" s="22">
        <f t="shared" ref="O78:O80" si="131">IF(N78=0, 0, IF(_xlfn.RANK.EQ(N78, $N$69:$N$89, 0)&lt;=10, 11 - _xlfn.RANK.EQ(N78, $N$69:$N$89, 0), 0))</f>
        <v>0</v>
      </c>
      <c r="P78" s="22"/>
      <c r="Q78" s="27"/>
      <c r="R78" s="68">
        <v>70.0</v>
      </c>
      <c r="S78" s="22">
        <f t="shared" si="110"/>
        <v>9</v>
      </c>
      <c r="T78" s="22">
        <f t="shared" si="130"/>
        <v>1</v>
      </c>
      <c r="U78" s="27"/>
      <c r="V78" s="68">
        <v>70.0</v>
      </c>
      <c r="W78" s="22">
        <v>1.0</v>
      </c>
      <c r="X78" s="22">
        <f t="shared" si="112"/>
        <v>1</v>
      </c>
      <c r="Y78" s="27"/>
      <c r="Z78" s="68" t="s">
        <v>97</v>
      </c>
      <c r="AA78" s="22">
        <f t="shared" si="113"/>
        <v>0</v>
      </c>
      <c r="AB78" s="22">
        <f t="shared" si="114"/>
        <v>0</v>
      </c>
      <c r="AC78" s="7"/>
      <c r="AD78" s="68" t="s">
        <v>97</v>
      </c>
      <c r="AE78" s="22">
        <f>IF(OR(AD78="NT", AD78="SCORE"), 0, IF(_xlfn.RANK.EQ(AD78, #REF!, 1)&lt;=10, 11 - _xlfn.RANK.EQ(AD78, #REF!, 1), 0))</f>
        <v>0</v>
      </c>
      <c r="AF78" s="22">
        <f t="shared" si="116"/>
        <v>0</v>
      </c>
      <c r="AG78" s="7"/>
      <c r="AH78" s="68" t="s">
        <v>97</v>
      </c>
      <c r="AI78" s="22">
        <f>IF(OR(AH78="NT", AH78="SCORE"), 0, IF(_xlfn.RANK.EQ(AH78, #REF!, 1)&lt;=10, 11 - _xlfn.RANK.EQ(AH78, #REF!, 1), 0))</f>
        <v>0</v>
      </c>
      <c r="AJ78" s="22">
        <f t="shared" si="118"/>
        <v>0</v>
      </c>
      <c r="AK78" s="7"/>
      <c r="AL78" s="68" t="s">
        <v>97</v>
      </c>
      <c r="AM78" s="22">
        <f>IF(OR(AL78="NT", AL78="SCORE"), 0, IF(_xlfn.RANK.EQ(AL78, #REF!, 1)&lt;=10, 11 - _xlfn.RANK.EQ(AL78, #REF!, 1), 0))</f>
        <v>0</v>
      </c>
      <c r="AN78" s="22">
        <f t="shared" si="120"/>
        <v>0</v>
      </c>
      <c r="AO78" s="7"/>
      <c r="AP78" s="68" t="s">
        <v>97</v>
      </c>
      <c r="AQ78" s="22">
        <f>IF(OR(AP78="NT", AP78="SCORE"), 0, IF(_xlfn.RANK.EQ(AP78, #REF!, 1)&lt;=10, 11 - _xlfn.RANK.EQ(AP78, #REF!, 1), 0))</f>
        <v>0</v>
      </c>
      <c r="AR78" s="22">
        <f t="shared" si="122"/>
        <v>0</v>
      </c>
      <c r="AS78" s="7"/>
      <c r="AT78" s="22">
        <f t="shared" si="123"/>
        <v>2</v>
      </c>
      <c r="AU78" s="35"/>
    </row>
    <row r="79" ht="15.75" customHeight="1">
      <c r="A79" s="24">
        <f t="shared" si="127"/>
        <v>11</v>
      </c>
      <c r="B79" s="24" t="s">
        <v>71</v>
      </c>
      <c r="C79" s="6"/>
      <c r="D79" s="42">
        <f t="shared" si="105"/>
        <v>8.5</v>
      </c>
      <c r="E79" s="64"/>
      <c r="F79" s="67">
        <v>70.0</v>
      </c>
      <c r="G79" s="22">
        <f>IF(F79=0, 0, IF(_xlfn.RANK.EQ(F79, $F$69:$F$89, 0)&lt;=10, 11 - _xlfn.RANK.EQ(F79, $F$69:$F$89, 0), 0))</f>
        <v>6</v>
      </c>
      <c r="H79" s="22">
        <f>IF(F79="TO", 0, IF(F79&lt;&gt;"", 1, ""))</f>
        <v>1</v>
      </c>
      <c r="I79" s="27"/>
      <c r="J79" s="68">
        <v>0.0</v>
      </c>
      <c r="K79" s="22">
        <f t="shared" si="106"/>
        <v>0</v>
      </c>
      <c r="L79" s="22">
        <f>IF(OR(J79="TO", J79="SCORE"), 0, IF(J79&lt;&gt;"", 1, ""))</f>
        <v>1</v>
      </c>
      <c r="M79" s="27"/>
      <c r="N79" s="68">
        <v>0.0</v>
      </c>
      <c r="O79" s="22">
        <f t="shared" si="131"/>
        <v>0</v>
      </c>
      <c r="P79" s="22">
        <f>IF(OR(N79="TO", N79="SCORE"), 0, IF(N79&lt;&gt;"", 1, ""))</f>
        <v>1</v>
      </c>
      <c r="Q79" s="27"/>
      <c r="R79" s="68">
        <v>0.0</v>
      </c>
      <c r="S79" s="22">
        <f t="shared" si="110"/>
        <v>0</v>
      </c>
      <c r="T79" s="22">
        <f t="shared" si="130"/>
        <v>1</v>
      </c>
      <c r="U79" s="27"/>
      <c r="V79" s="68" t="s">
        <v>105</v>
      </c>
      <c r="W79" s="22">
        <v>0.0</v>
      </c>
      <c r="X79" s="22">
        <f t="shared" si="112"/>
        <v>1</v>
      </c>
      <c r="Y79" s="27"/>
      <c r="Z79" s="68">
        <v>55.0</v>
      </c>
      <c r="AA79" s="22">
        <f t="shared" si="113"/>
        <v>2.5</v>
      </c>
      <c r="AB79" s="22">
        <f t="shared" si="114"/>
        <v>1</v>
      </c>
      <c r="AC79" s="27"/>
      <c r="AD79" s="68" t="s">
        <v>97</v>
      </c>
      <c r="AE79" s="22">
        <f>IF(OR(AD79="NT", AD79="SCORE"), 0, IF(_xlfn.RANK.EQ(AD79, $AD$69:$AD$89, 1)&lt;=10, 11 - _xlfn.RANK.EQ(AD79, $AD$69:$AD$89, 1), 0))</f>
        <v>0</v>
      </c>
      <c r="AF79" s="22">
        <f t="shared" si="116"/>
        <v>0</v>
      </c>
      <c r="AG79" s="27"/>
      <c r="AH79" s="68" t="s">
        <v>97</v>
      </c>
      <c r="AI79" s="22">
        <f>IF(OR(AH79="NT", AH79="SCORE"), 0, IF(_xlfn.RANK.EQ(AH79, $AH$69:$AH$89, 1)&lt;=10, 11 - _xlfn.RANK.EQ(AH79, $AH$69:$AH$89, 1), 0))</f>
        <v>0</v>
      </c>
      <c r="AJ79" s="22">
        <f t="shared" si="118"/>
        <v>0</v>
      </c>
      <c r="AK79" s="27"/>
      <c r="AL79" s="68" t="s">
        <v>97</v>
      </c>
      <c r="AM79" s="22">
        <f>IF(OR(AL79="NT", AL79="SCORE"), 0, IF(_xlfn.RANK.EQ(AL79, $AL$69:$AL$89, 1)&lt;=10, 11 - _xlfn.RANK.EQ(AL79, $AL$69:$AL$89, 1), 0))</f>
        <v>0</v>
      </c>
      <c r="AN79" s="22">
        <f t="shared" si="120"/>
        <v>0</v>
      </c>
      <c r="AO79" s="27"/>
      <c r="AP79" s="68" t="s">
        <v>97</v>
      </c>
      <c r="AQ79" s="22">
        <f>IF(OR(AP79="NT", AP79="SCORE"), 0, IF(_xlfn.RANK.EQ(AP79, $AP$69:$AP$89, 1)&lt;=10, 11 - _xlfn.RANK.EQ(AP79, $AP$69:$AP$89, 1), 0))</f>
        <v>0</v>
      </c>
      <c r="AR79" s="22">
        <f t="shared" si="122"/>
        <v>0</v>
      </c>
      <c r="AS79" s="27"/>
      <c r="AT79" s="22">
        <f t="shared" si="123"/>
        <v>6</v>
      </c>
      <c r="AU79" s="35"/>
    </row>
    <row r="80" ht="15.75" customHeight="1">
      <c r="A80" s="24">
        <f t="shared" si="127"/>
        <v>12</v>
      </c>
      <c r="B80" s="24" t="s">
        <v>82</v>
      </c>
      <c r="C80" s="26"/>
      <c r="D80" s="42">
        <f t="shared" si="105"/>
        <v>8</v>
      </c>
      <c r="E80" s="64"/>
      <c r="F80" s="67"/>
      <c r="G80" s="22"/>
      <c r="H80" s="22"/>
      <c r="I80" s="27"/>
      <c r="J80" s="68"/>
      <c r="K80" s="22">
        <f t="shared" si="106"/>
        <v>0</v>
      </c>
      <c r="L80" s="22"/>
      <c r="M80" s="27"/>
      <c r="N80" s="68"/>
      <c r="O80" s="22">
        <f t="shared" si="131"/>
        <v>0</v>
      </c>
      <c r="P80" s="22"/>
      <c r="Q80" s="27"/>
      <c r="R80" s="68">
        <v>68.0</v>
      </c>
      <c r="S80" s="22">
        <f t="shared" si="110"/>
        <v>7</v>
      </c>
      <c r="T80" s="22">
        <f t="shared" si="130"/>
        <v>1</v>
      </c>
      <c r="U80" s="27"/>
      <c r="V80" s="68">
        <v>70.0</v>
      </c>
      <c r="W80" s="22">
        <v>1.0</v>
      </c>
      <c r="X80" s="22">
        <f t="shared" si="112"/>
        <v>1</v>
      </c>
      <c r="Y80" s="27"/>
      <c r="Z80" s="68" t="s">
        <v>97</v>
      </c>
      <c r="AA80" s="22">
        <f t="shared" si="113"/>
        <v>0</v>
      </c>
      <c r="AB80" s="22">
        <f t="shared" si="114"/>
        <v>0</v>
      </c>
      <c r="AC80" s="7"/>
      <c r="AD80" s="68" t="s">
        <v>97</v>
      </c>
      <c r="AE80" s="22">
        <f>IF(OR(AD80="NT", AD80="SCORE"), 0, IF(_xlfn.RANK.EQ(AD80, #REF!, 1)&lt;=10, 11 - _xlfn.RANK.EQ(AD80, #REF!, 1), 0))</f>
        <v>0</v>
      </c>
      <c r="AF80" s="22">
        <f t="shared" si="116"/>
        <v>0</v>
      </c>
      <c r="AG80" s="7"/>
      <c r="AH80" s="68" t="s">
        <v>97</v>
      </c>
      <c r="AI80" s="22">
        <f>IF(OR(AH80="NT", AH80="SCORE"), 0, IF(_xlfn.RANK.EQ(AH80, #REF!, 1)&lt;=10, 11 - _xlfn.RANK.EQ(AH80, #REF!, 1), 0))</f>
        <v>0</v>
      </c>
      <c r="AJ80" s="22">
        <f t="shared" si="118"/>
        <v>0</v>
      </c>
      <c r="AK80" s="7"/>
      <c r="AL80" s="68" t="s">
        <v>97</v>
      </c>
      <c r="AM80" s="22">
        <f>IF(OR(AL80="NT", AL80="SCORE"), 0, IF(_xlfn.RANK.EQ(AL80, #REF!, 1)&lt;=10, 11 - _xlfn.RANK.EQ(AL80, #REF!, 1), 0))</f>
        <v>0</v>
      </c>
      <c r="AN80" s="22">
        <f t="shared" si="120"/>
        <v>0</v>
      </c>
      <c r="AO80" s="7"/>
      <c r="AP80" s="68" t="s">
        <v>97</v>
      </c>
      <c r="AQ80" s="22">
        <f>IF(OR(AP80="NT", AP80="SCORE"), 0, IF(_xlfn.RANK.EQ(AP80, #REF!, 1)&lt;=10, 11 - _xlfn.RANK.EQ(AP80, #REF!, 1), 0))</f>
        <v>0</v>
      </c>
      <c r="AR80" s="22">
        <f t="shared" si="122"/>
        <v>0</v>
      </c>
      <c r="AS80" s="7"/>
      <c r="AT80" s="22">
        <f t="shared" si="123"/>
        <v>2</v>
      </c>
      <c r="AU80" s="35"/>
    </row>
    <row r="81" ht="15.75" customHeight="1">
      <c r="A81" s="24">
        <f t="shared" si="127"/>
        <v>13</v>
      </c>
      <c r="B81" s="24" t="s">
        <v>80</v>
      </c>
      <c r="C81" s="6"/>
      <c r="D81" s="42">
        <f t="shared" si="105"/>
        <v>6</v>
      </c>
      <c r="E81" s="64"/>
      <c r="F81" s="67">
        <v>0.0</v>
      </c>
      <c r="G81" s="22">
        <f>IF(F81=0, 0, IF(_xlfn.RANK.EQ(F81, $F$69:$F$89, 0)&lt;=10, 11 - _xlfn.RANK.EQ(F81, $F$69:$F$89, 0), 0))</f>
        <v>0</v>
      </c>
      <c r="H81" s="22">
        <f>IF(F81="TO", 0, IF(F81&lt;&gt;"", 1, ""))</f>
        <v>1</v>
      </c>
      <c r="I81" s="27"/>
      <c r="J81" s="68">
        <v>0.0</v>
      </c>
      <c r="K81" s="22">
        <f t="shared" si="106"/>
        <v>0</v>
      </c>
      <c r="L81" s="22">
        <f>IF(OR(J81="TO", J81="SCORE"), 0, IF(J81&lt;&gt;"", 1, ""))</f>
        <v>1</v>
      </c>
      <c r="M81" s="27"/>
      <c r="N81" s="68"/>
      <c r="O81" s="22"/>
      <c r="P81" s="22" t="str">
        <f>IF(OR(N81="TO", N81="SCORE"), 0, IF(N81&lt;&gt;"", 1, ""))</f>
        <v/>
      </c>
      <c r="Q81" s="27"/>
      <c r="R81" s="68">
        <v>0.0</v>
      </c>
      <c r="S81" s="22">
        <f t="shared" si="110"/>
        <v>0</v>
      </c>
      <c r="T81" s="22">
        <f t="shared" si="130"/>
        <v>1</v>
      </c>
      <c r="U81" s="27"/>
      <c r="V81" s="68" t="s">
        <v>97</v>
      </c>
      <c r="W81" s="22">
        <v>0.0</v>
      </c>
      <c r="X81" s="22">
        <f t="shared" si="112"/>
        <v>0</v>
      </c>
      <c r="Y81" s="27"/>
      <c r="Z81" s="68">
        <v>58.0</v>
      </c>
      <c r="AA81" s="22">
        <f t="shared" si="113"/>
        <v>6</v>
      </c>
      <c r="AB81" s="22">
        <f t="shared" si="114"/>
        <v>1</v>
      </c>
      <c r="AC81" s="7"/>
      <c r="AD81" s="68" t="s">
        <v>97</v>
      </c>
      <c r="AE81" s="22">
        <f>IF(OR(AD81="NT", AD81="SCORE"), 0, IF(_xlfn.RANK.EQ(AD81, $AD$69:$AD$89, 1)&lt;=10, 11 - _xlfn.RANK.EQ(AD81, $AD$69:$AD$89, 1), 0))</f>
        <v>0</v>
      </c>
      <c r="AF81" s="22">
        <f t="shared" si="116"/>
        <v>0</v>
      </c>
      <c r="AG81" s="7"/>
      <c r="AH81" s="68" t="s">
        <v>97</v>
      </c>
      <c r="AI81" s="22">
        <f>IF(OR(AH81="NT", AH81="SCORE"), 0, IF(_xlfn.RANK.EQ(AH81, $AH$69:$AH$89, 1)&lt;=10, 11 - _xlfn.RANK.EQ(AH81, $AH$69:$AH$89, 1), 0))</f>
        <v>0</v>
      </c>
      <c r="AJ81" s="22">
        <f t="shared" si="118"/>
        <v>0</v>
      </c>
      <c r="AK81" s="7"/>
      <c r="AL81" s="68" t="s">
        <v>97</v>
      </c>
      <c r="AM81" s="22">
        <f>IF(OR(AL81="NT", AL81="SCORE"), 0, IF(_xlfn.RANK.EQ(AL81, $AL$69:$AL$89, 1)&lt;=10, 11 - _xlfn.RANK.EQ(AL81, $AL$69:$AL$89, 1), 0))</f>
        <v>0</v>
      </c>
      <c r="AN81" s="22">
        <f t="shared" si="120"/>
        <v>0</v>
      </c>
      <c r="AO81" s="7"/>
      <c r="AP81" s="68" t="s">
        <v>97</v>
      </c>
      <c r="AQ81" s="22">
        <f>IF(OR(AP81="NT", AP81="SCORE"), 0, IF(_xlfn.RANK.EQ(AP81, $AP$69:$AP$89, 1)&lt;=10, 11 - _xlfn.RANK.EQ(AP81, $AP$69:$AP$89, 1), 0))</f>
        <v>0</v>
      </c>
      <c r="AR81" s="22">
        <f t="shared" si="122"/>
        <v>0</v>
      </c>
      <c r="AS81" s="7"/>
      <c r="AT81" s="22">
        <f t="shared" si="123"/>
        <v>4</v>
      </c>
      <c r="AU81" s="35"/>
    </row>
    <row r="82" ht="15.75" customHeight="1">
      <c r="A82" s="24">
        <f t="shared" si="127"/>
        <v>14</v>
      </c>
      <c r="B82" s="24" t="s">
        <v>106</v>
      </c>
      <c r="C82" s="26"/>
      <c r="D82" s="42">
        <f t="shared" si="105"/>
        <v>6</v>
      </c>
      <c r="E82" s="64"/>
      <c r="F82" s="67"/>
      <c r="G82" s="22"/>
      <c r="H82" s="22"/>
      <c r="I82" s="27"/>
      <c r="J82" s="68"/>
      <c r="K82" s="22">
        <f t="shared" si="106"/>
        <v>0</v>
      </c>
      <c r="L82" s="22"/>
      <c r="M82" s="27"/>
      <c r="N82" s="68"/>
      <c r="O82" s="22">
        <f t="shared" ref="O82:O83" si="132">IF(N82=0, 0, IF(_xlfn.RANK.EQ(N82, $N$69:$N$89, 0)&lt;=10, 11 - _xlfn.RANK.EQ(N82, $N$69:$N$89, 0), 0))</f>
        <v>0</v>
      </c>
      <c r="P82" s="22"/>
      <c r="Q82" s="27"/>
      <c r="R82" s="68">
        <v>67.0</v>
      </c>
      <c r="S82" s="22">
        <f t="shared" si="110"/>
        <v>6</v>
      </c>
      <c r="T82" s="22">
        <f t="shared" si="130"/>
        <v>1</v>
      </c>
      <c r="U82" s="27"/>
      <c r="V82" s="68" t="s">
        <v>105</v>
      </c>
      <c r="W82" s="22">
        <v>0.0</v>
      </c>
      <c r="X82" s="22">
        <f t="shared" si="112"/>
        <v>1</v>
      </c>
      <c r="Y82" s="27"/>
      <c r="Z82" s="68">
        <v>50.0</v>
      </c>
      <c r="AA82" s="22">
        <f t="shared" si="113"/>
        <v>0</v>
      </c>
      <c r="AB82" s="22">
        <f t="shared" si="114"/>
        <v>1</v>
      </c>
      <c r="AC82" s="7"/>
      <c r="AD82" s="68" t="s">
        <v>97</v>
      </c>
      <c r="AE82" s="22">
        <f>IF(OR(AD82="NT", AD82="SCORE"), 0, IF(_xlfn.RANK.EQ(AD82, #REF!, 1)&lt;=10, 11 - _xlfn.RANK.EQ(AD82, #REF!, 1), 0))</f>
        <v>0</v>
      </c>
      <c r="AF82" s="22">
        <f t="shared" si="116"/>
        <v>0</v>
      </c>
      <c r="AG82" s="7"/>
      <c r="AH82" s="68" t="s">
        <v>97</v>
      </c>
      <c r="AI82" s="22">
        <f>IF(OR(AH82="NT", AH82="SCORE"), 0, IF(_xlfn.RANK.EQ(AH82, #REF!, 1)&lt;=10, 11 - _xlfn.RANK.EQ(AH82, #REF!, 1), 0))</f>
        <v>0</v>
      </c>
      <c r="AJ82" s="22">
        <f t="shared" si="118"/>
        <v>0</v>
      </c>
      <c r="AK82" s="7"/>
      <c r="AL82" s="68" t="s">
        <v>97</v>
      </c>
      <c r="AM82" s="22">
        <f>IF(OR(AL82="NT", AL82="SCORE"), 0, IF(_xlfn.RANK.EQ(AL82, #REF!, 1)&lt;=10, 11 - _xlfn.RANK.EQ(AL82, #REF!, 1), 0))</f>
        <v>0</v>
      </c>
      <c r="AN82" s="22">
        <f t="shared" si="120"/>
        <v>0</v>
      </c>
      <c r="AO82" s="7"/>
      <c r="AP82" s="68" t="s">
        <v>97</v>
      </c>
      <c r="AQ82" s="22">
        <f>IF(OR(AP82="NT", AP82="SCORE"), 0, IF(_xlfn.RANK.EQ(AP82, #REF!, 1)&lt;=10, 11 - _xlfn.RANK.EQ(AP82, #REF!, 1), 0))</f>
        <v>0</v>
      </c>
      <c r="AR82" s="22">
        <f t="shared" si="122"/>
        <v>0</v>
      </c>
      <c r="AS82" s="7"/>
      <c r="AT82" s="22">
        <f t="shared" si="123"/>
        <v>3</v>
      </c>
      <c r="AU82" s="35"/>
    </row>
    <row r="83" ht="15.75" customHeight="1">
      <c r="A83" s="24">
        <f t="shared" si="127"/>
        <v>15</v>
      </c>
      <c r="B83" s="24" t="s">
        <v>107</v>
      </c>
      <c r="C83" s="6"/>
      <c r="D83" s="42">
        <f t="shared" si="105"/>
        <v>4</v>
      </c>
      <c r="E83" s="64"/>
      <c r="F83" s="67"/>
      <c r="G83" s="22"/>
      <c r="H83" s="22"/>
      <c r="I83" s="7"/>
      <c r="J83" s="68">
        <v>0.0</v>
      </c>
      <c r="K83" s="22">
        <f t="shared" si="106"/>
        <v>0</v>
      </c>
      <c r="L83" s="22">
        <f>IF(OR(J83="TO", J83="SCORE"), 0, IF(J83&lt;&gt;"", 1, ""))</f>
        <v>1</v>
      </c>
      <c r="M83" s="7"/>
      <c r="N83" s="68">
        <v>0.0</v>
      </c>
      <c r="O83" s="22">
        <f t="shared" si="132"/>
        <v>0</v>
      </c>
      <c r="P83" s="22">
        <f>IF(OR(N83="TO", N83="SCORE"), 0, IF(N83&lt;&gt;"", 1, ""))</f>
        <v>1</v>
      </c>
      <c r="Q83" s="7"/>
      <c r="R83" s="68">
        <v>0.0</v>
      </c>
      <c r="S83" s="22">
        <f t="shared" si="110"/>
        <v>0</v>
      </c>
      <c r="T83" s="22">
        <f t="shared" si="130"/>
        <v>1</v>
      </c>
      <c r="U83" s="7"/>
      <c r="V83" s="68">
        <v>71.0</v>
      </c>
      <c r="W83" s="22">
        <v>4.0</v>
      </c>
      <c r="X83" s="22">
        <f t="shared" si="112"/>
        <v>1</v>
      </c>
      <c r="Y83" s="27"/>
      <c r="Z83" s="68" t="s">
        <v>105</v>
      </c>
      <c r="AA83" s="22">
        <f>IF(OR(Z83="NS",Z83="SCORE"),0,IF(_xlfn.RANK.AVG(Z83,$Z$69:$Z$93,0)&lt;=10,11-_xlfn.RANK.AVG(Z83,$Z$69:$Z$93,0),0))</f>
        <v>0</v>
      </c>
      <c r="AB83" s="22">
        <f t="shared" si="114"/>
        <v>1</v>
      </c>
      <c r="AC83" s="7"/>
      <c r="AD83" s="68" t="s">
        <v>97</v>
      </c>
      <c r="AE83" s="22">
        <f t="shared" ref="AE83:AE91" si="133">IF(OR(AD83="NT", AD83="SCORE"), 0, IF(_xlfn.RANK.EQ(AD83, $AD$69:$AD$89, 1)&lt;=10, 11 - _xlfn.RANK.EQ(AD83, $AD$69:$AD$89, 1), 0))</f>
        <v>0</v>
      </c>
      <c r="AF83" s="22">
        <f t="shared" si="116"/>
        <v>0</v>
      </c>
      <c r="AG83" s="7"/>
      <c r="AH83" s="68" t="s">
        <v>97</v>
      </c>
      <c r="AI83" s="22">
        <f t="shared" ref="AI83:AI91" si="134">IF(OR(AH83="NT", AH83="SCORE"), 0, IF(_xlfn.RANK.EQ(AH83, $AH$69:$AH$89, 1)&lt;=10, 11 - _xlfn.RANK.EQ(AH83, $AH$69:$AH$89, 1), 0))</f>
        <v>0</v>
      </c>
      <c r="AJ83" s="22">
        <f t="shared" si="118"/>
        <v>0</v>
      </c>
      <c r="AK83" s="7"/>
      <c r="AL83" s="68" t="s">
        <v>97</v>
      </c>
      <c r="AM83" s="22">
        <f t="shared" ref="AM83:AM91" si="135">IF(OR(AL83="NT", AL83="SCORE"), 0, IF(_xlfn.RANK.EQ(AL83, $AL$69:$AL$89, 1)&lt;=10, 11 - _xlfn.RANK.EQ(AL83, $AL$69:$AL$89, 1), 0))</f>
        <v>0</v>
      </c>
      <c r="AN83" s="22">
        <f t="shared" si="120"/>
        <v>0</v>
      </c>
      <c r="AO83" s="7"/>
      <c r="AP83" s="68" t="s">
        <v>97</v>
      </c>
      <c r="AQ83" s="22">
        <f t="shared" ref="AQ83:AQ91" si="136">IF(OR(AP83="NT", AP83="SCORE"), 0, IF(_xlfn.RANK.EQ(AP83, $AP$69:$AP$89, 1)&lt;=10, 11 - _xlfn.RANK.EQ(AP83, $AP$69:$AP$89, 1), 0))</f>
        <v>0</v>
      </c>
      <c r="AR83" s="22">
        <f t="shared" si="122"/>
        <v>0</v>
      </c>
      <c r="AS83" s="7"/>
      <c r="AT83" s="22">
        <f t="shared" si="123"/>
        <v>5</v>
      </c>
      <c r="AU83" s="35"/>
    </row>
    <row r="84" ht="15.75" customHeight="1">
      <c r="A84" s="24">
        <f t="shared" ref="A84:A85" si="137">ROW(A18)-ROW($A$2)+1</f>
        <v>17</v>
      </c>
      <c r="B84" s="24" t="s">
        <v>108</v>
      </c>
      <c r="C84" s="6"/>
      <c r="D84" s="42">
        <f t="shared" si="105"/>
        <v>2.5</v>
      </c>
      <c r="E84" s="64"/>
      <c r="F84" s="67"/>
      <c r="G84" s="22"/>
      <c r="H84" s="22"/>
      <c r="I84" s="27"/>
      <c r="J84" s="68"/>
      <c r="K84" s="22">
        <f t="shared" si="106"/>
        <v>0</v>
      </c>
      <c r="L84" s="22"/>
      <c r="M84" s="27"/>
      <c r="N84" s="68"/>
      <c r="O84" s="22"/>
      <c r="P84" s="22"/>
      <c r="Q84" s="27"/>
      <c r="R84" s="68"/>
      <c r="S84" s="22">
        <f t="shared" si="110"/>
        <v>0</v>
      </c>
      <c r="T84" s="22"/>
      <c r="U84" s="27"/>
      <c r="V84" s="68" t="s">
        <v>105</v>
      </c>
      <c r="W84" s="22">
        <v>0.0</v>
      </c>
      <c r="X84" s="22">
        <f t="shared" si="112"/>
        <v>1</v>
      </c>
      <c r="Y84" s="27"/>
      <c r="Z84" s="68">
        <v>55.0</v>
      </c>
      <c r="AA84" s="22">
        <f t="shared" ref="AA84:AA93" si="138">IF(OR(Z84="NT",Z84="SCORE"),0,IF(_xlfn.RANK.AVG(Z84,$Z$69:$Z$93,0)&lt;=10,11-_xlfn.RANK.AVG(Z84,$Z$69:$Z$93,0),0))</f>
        <v>2.5</v>
      </c>
      <c r="AB84" s="22">
        <f t="shared" si="114"/>
        <v>1</v>
      </c>
      <c r="AC84" s="7"/>
      <c r="AD84" s="68" t="s">
        <v>97</v>
      </c>
      <c r="AE84" s="22">
        <f t="shared" si="133"/>
        <v>0</v>
      </c>
      <c r="AF84" s="22">
        <f t="shared" si="116"/>
        <v>0</v>
      </c>
      <c r="AG84" s="7"/>
      <c r="AH84" s="68" t="s">
        <v>97</v>
      </c>
      <c r="AI84" s="22">
        <f t="shared" si="134"/>
        <v>0</v>
      </c>
      <c r="AJ84" s="22">
        <f t="shared" si="118"/>
        <v>0</v>
      </c>
      <c r="AK84" s="7"/>
      <c r="AL84" s="68" t="s">
        <v>97</v>
      </c>
      <c r="AM84" s="22">
        <f t="shared" si="135"/>
        <v>0</v>
      </c>
      <c r="AN84" s="22">
        <f t="shared" si="120"/>
        <v>0</v>
      </c>
      <c r="AO84" s="7"/>
      <c r="AP84" s="68" t="s">
        <v>97</v>
      </c>
      <c r="AQ84" s="22">
        <f t="shared" si="136"/>
        <v>0</v>
      </c>
      <c r="AR84" s="22">
        <f t="shared" si="122"/>
        <v>0</v>
      </c>
      <c r="AS84" s="7"/>
      <c r="AT84" s="22">
        <f t="shared" si="123"/>
        <v>2</v>
      </c>
      <c r="AU84" s="35"/>
    </row>
    <row r="85" ht="15.75" customHeight="1">
      <c r="A85" s="24">
        <f t="shared" si="137"/>
        <v>18</v>
      </c>
      <c r="B85" s="24" t="s">
        <v>79</v>
      </c>
      <c r="C85" s="26"/>
      <c r="D85" s="42">
        <f t="shared" si="105"/>
        <v>2</v>
      </c>
      <c r="E85" s="64"/>
      <c r="F85" s="67">
        <v>0.0</v>
      </c>
      <c r="G85" s="22">
        <f t="shared" ref="G85:G91" si="139">IF(F85=0, 0, IF(_xlfn.RANK.EQ(F85, $F$69:$F$89, 0)&lt;=10, 11 - _xlfn.RANK.EQ(F85, $F$69:$F$89, 0), 0))</f>
        <v>0</v>
      </c>
      <c r="H85" s="22">
        <f t="shared" ref="H85:H91" si="140">IF(F85="TO", 0, IF(F85&lt;&gt;"", 1, ""))</f>
        <v>1</v>
      </c>
      <c r="I85" s="7"/>
      <c r="J85" s="68">
        <v>0.0</v>
      </c>
      <c r="K85" s="22">
        <f t="shared" si="106"/>
        <v>0</v>
      </c>
      <c r="L85" s="22">
        <f t="shared" ref="L85:L92" si="141">IF(OR(J85="TO", J85="SCORE"), 0, IF(J85&lt;&gt;"", 1, ""))</f>
        <v>1</v>
      </c>
      <c r="M85" s="7"/>
      <c r="N85" s="68">
        <v>0.0</v>
      </c>
      <c r="O85" s="22">
        <f t="shared" ref="O85:O87" si="142">IF(N85=0, 0, IF(_xlfn.RANK.EQ(N85, $N$69:$N$89, 0)&lt;=10, 11 - _xlfn.RANK.EQ(N85, $N$69:$N$89, 0), 0))</f>
        <v>0</v>
      </c>
      <c r="P85" s="22">
        <f t="shared" ref="P85:P92" si="143">IF(OR(N85="TO", N85="SCORE"), 0, IF(N85&lt;&gt;"", 1, ""))</f>
        <v>1</v>
      </c>
      <c r="Q85" s="7"/>
      <c r="R85" s="68">
        <v>0.0</v>
      </c>
      <c r="S85" s="22">
        <f t="shared" si="110"/>
        <v>0</v>
      </c>
      <c r="T85" s="22">
        <f t="shared" ref="T85:T91" si="144">IF(OR(R85="TO", R85="SCORE"), 0, IF(R85&lt;&gt;"", 1, ""))</f>
        <v>1</v>
      </c>
      <c r="U85" s="7"/>
      <c r="V85" s="68">
        <v>70.0</v>
      </c>
      <c r="W85" s="22">
        <v>1.0</v>
      </c>
      <c r="X85" s="22">
        <f t="shared" si="112"/>
        <v>1</v>
      </c>
      <c r="Y85" s="27"/>
      <c r="Z85" s="68">
        <v>54.0</v>
      </c>
      <c r="AA85" s="22">
        <f t="shared" si="138"/>
        <v>1</v>
      </c>
      <c r="AB85" s="22">
        <f t="shared" si="114"/>
        <v>1</v>
      </c>
      <c r="AC85" s="7"/>
      <c r="AD85" s="68" t="s">
        <v>97</v>
      </c>
      <c r="AE85" s="22">
        <f t="shared" si="133"/>
        <v>0</v>
      </c>
      <c r="AF85" s="22">
        <f t="shared" si="116"/>
        <v>0</v>
      </c>
      <c r="AG85" s="7"/>
      <c r="AH85" s="68" t="s">
        <v>97</v>
      </c>
      <c r="AI85" s="22">
        <f t="shared" si="134"/>
        <v>0</v>
      </c>
      <c r="AJ85" s="22">
        <f t="shared" si="118"/>
        <v>0</v>
      </c>
      <c r="AK85" s="7"/>
      <c r="AL85" s="68" t="s">
        <v>97</v>
      </c>
      <c r="AM85" s="22">
        <f t="shared" si="135"/>
        <v>0</v>
      </c>
      <c r="AN85" s="22">
        <f t="shared" si="120"/>
        <v>0</v>
      </c>
      <c r="AO85" s="7"/>
      <c r="AP85" s="68" t="s">
        <v>97</v>
      </c>
      <c r="AQ85" s="22">
        <f t="shared" si="136"/>
        <v>0</v>
      </c>
      <c r="AR85" s="22">
        <f t="shared" si="122"/>
        <v>0</v>
      </c>
      <c r="AS85" s="7"/>
      <c r="AT85" s="22">
        <f t="shared" si="123"/>
        <v>6</v>
      </c>
      <c r="AU85" s="35"/>
    </row>
    <row r="86" ht="15.75" customHeight="1">
      <c r="A86" s="24">
        <f t="shared" ref="A86:A88" si="145">ROW(A19)-ROW($A$2)+1</f>
        <v>18</v>
      </c>
      <c r="B86" s="24" t="s">
        <v>81</v>
      </c>
      <c r="C86" s="6"/>
      <c r="D86" s="42">
        <f t="shared" si="105"/>
        <v>0</v>
      </c>
      <c r="E86" s="64"/>
      <c r="F86" s="67">
        <v>0.0</v>
      </c>
      <c r="G86" s="22">
        <f t="shared" si="139"/>
        <v>0</v>
      </c>
      <c r="H86" s="22">
        <f t="shared" si="140"/>
        <v>1</v>
      </c>
      <c r="I86" s="7"/>
      <c r="J86" s="68">
        <v>0.0</v>
      </c>
      <c r="K86" s="22">
        <f t="shared" si="106"/>
        <v>0</v>
      </c>
      <c r="L86" s="22">
        <f t="shared" si="141"/>
        <v>1</v>
      </c>
      <c r="M86" s="7"/>
      <c r="N86" s="68">
        <v>0.0</v>
      </c>
      <c r="O86" s="22">
        <f t="shared" si="142"/>
        <v>0</v>
      </c>
      <c r="P86" s="22">
        <f t="shared" si="143"/>
        <v>1</v>
      </c>
      <c r="Q86" s="7"/>
      <c r="R86" s="68">
        <v>0.0</v>
      </c>
      <c r="S86" s="22">
        <f t="shared" si="110"/>
        <v>0</v>
      </c>
      <c r="T86" s="22">
        <f t="shared" si="144"/>
        <v>1</v>
      </c>
      <c r="U86" s="7"/>
      <c r="V86" s="68" t="s">
        <v>97</v>
      </c>
      <c r="W86" s="22">
        <v>0.0</v>
      </c>
      <c r="X86" s="22">
        <f t="shared" si="112"/>
        <v>0</v>
      </c>
      <c r="Y86" s="27"/>
      <c r="Z86" s="68" t="s">
        <v>97</v>
      </c>
      <c r="AA86" s="22">
        <f t="shared" si="138"/>
        <v>0</v>
      </c>
      <c r="AB86" s="22">
        <f t="shared" si="114"/>
        <v>0</v>
      </c>
      <c r="AC86" s="7"/>
      <c r="AD86" s="68" t="s">
        <v>97</v>
      </c>
      <c r="AE86" s="22">
        <f t="shared" si="133"/>
        <v>0</v>
      </c>
      <c r="AF86" s="22">
        <f t="shared" si="116"/>
        <v>0</v>
      </c>
      <c r="AG86" s="7"/>
      <c r="AH86" s="68" t="s">
        <v>97</v>
      </c>
      <c r="AI86" s="22">
        <f t="shared" si="134"/>
        <v>0</v>
      </c>
      <c r="AJ86" s="22">
        <f t="shared" si="118"/>
        <v>0</v>
      </c>
      <c r="AK86" s="7"/>
      <c r="AL86" s="68" t="s">
        <v>97</v>
      </c>
      <c r="AM86" s="22">
        <f t="shared" si="135"/>
        <v>0</v>
      </c>
      <c r="AN86" s="22">
        <f t="shared" si="120"/>
        <v>0</v>
      </c>
      <c r="AO86" s="7"/>
      <c r="AP86" s="68" t="s">
        <v>97</v>
      </c>
      <c r="AQ86" s="22">
        <f t="shared" si="136"/>
        <v>0</v>
      </c>
      <c r="AR86" s="22">
        <f t="shared" si="122"/>
        <v>0</v>
      </c>
      <c r="AS86" s="7"/>
      <c r="AT86" s="22">
        <f t="shared" si="123"/>
        <v>4</v>
      </c>
      <c r="AU86" s="35"/>
    </row>
    <row r="87" ht="15.75" customHeight="1">
      <c r="A87" s="24">
        <f t="shared" si="145"/>
        <v>19</v>
      </c>
      <c r="B87" s="24" t="s">
        <v>109</v>
      </c>
      <c r="C87" s="26"/>
      <c r="D87" s="42">
        <f t="shared" si="105"/>
        <v>0</v>
      </c>
      <c r="E87" s="64"/>
      <c r="F87" s="67">
        <v>0.0</v>
      </c>
      <c r="G87" s="22">
        <f t="shared" si="139"/>
        <v>0</v>
      </c>
      <c r="H87" s="22">
        <f t="shared" si="140"/>
        <v>1</v>
      </c>
      <c r="I87" s="27"/>
      <c r="J87" s="68">
        <v>0.0</v>
      </c>
      <c r="K87" s="22">
        <f t="shared" si="106"/>
        <v>0</v>
      </c>
      <c r="L87" s="22">
        <f t="shared" si="141"/>
        <v>1</v>
      </c>
      <c r="M87" s="27"/>
      <c r="N87" s="68">
        <v>0.0</v>
      </c>
      <c r="O87" s="22">
        <f t="shared" si="142"/>
        <v>0</v>
      </c>
      <c r="P87" s="22">
        <f t="shared" si="143"/>
        <v>1</v>
      </c>
      <c r="Q87" s="27"/>
      <c r="R87" s="68"/>
      <c r="S87" s="22">
        <f t="shared" si="110"/>
        <v>0</v>
      </c>
      <c r="T87" s="22" t="str">
        <f t="shared" si="144"/>
        <v/>
      </c>
      <c r="U87" s="27"/>
      <c r="V87" s="68" t="s">
        <v>97</v>
      </c>
      <c r="W87" s="22">
        <v>0.0</v>
      </c>
      <c r="X87" s="22">
        <f t="shared" si="112"/>
        <v>0</v>
      </c>
      <c r="Y87" s="27"/>
      <c r="Z87" s="68" t="s">
        <v>97</v>
      </c>
      <c r="AA87" s="22">
        <f t="shared" si="138"/>
        <v>0</v>
      </c>
      <c r="AB87" s="22">
        <f t="shared" si="114"/>
        <v>0</v>
      </c>
      <c r="AC87" s="7"/>
      <c r="AD87" s="68" t="s">
        <v>97</v>
      </c>
      <c r="AE87" s="22">
        <f t="shared" si="133"/>
        <v>0</v>
      </c>
      <c r="AF87" s="22">
        <f t="shared" si="116"/>
        <v>0</v>
      </c>
      <c r="AG87" s="7"/>
      <c r="AH87" s="68" t="s">
        <v>97</v>
      </c>
      <c r="AI87" s="22">
        <f t="shared" si="134"/>
        <v>0</v>
      </c>
      <c r="AJ87" s="22">
        <f t="shared" si="118"/>
        <v>0</v>
      </c>
      <c r="AK87" s="7"/>
      <c r="AL87" s="68" t="s">
        <v>97</v>
      </c>
      <c r="AM87" s="22">
        <f t="shared" si="135"/>
        <v>0</v>
      </c>
      <c r="AN87" s="22">
        <f t="shared" si="120"/>
        <v>0</v>
      </c>
      <c r="AO87" s="7"/>
      <c r="AP87" s="68" t="s">
        <v>97</v>
      </c>
      <c r="AQ87" s="22">
        <f t="shared" si="136"/>
        <v>0</v>
      </c>
      <c r="AR87" s="22">
        <f t="shared" si="122"/>
        <v>0</v>
      </c>
      <c r="AS87" s="7"/>
      <c r="AT87" s="22">
        <f t="shared" si="123"/>
        <v>3</v>
      </c>
      <c r="AU87" s="35"/>
    </row>
    <row r="88" ht="15.75" customHeight="1">
      <c r="A88" s="24">
        <f t="shared" si="145"/>
        <v>20</v>
      </c>
      <c r="B88" s="24" t="s">
        <v>70</v>
      </c>
      <c r="C88" s="6"/>
      <c r="D88" s="42">
        <f t="shared" si="105"/>
        <v>0</v>
      </c>
      <c r="E88" s="64"/>
      <c r="F88" s="67">
        <v>0.0</v>
      </c>
      <c r="G88" s="22">
        <f t="shared" si="139"/>
        <v>0</v>
      </c>
      <c r="H88" s="22">
        <f t="shared" si="140"/>
        <v>1</v>
      </c>
      <c r="I88" s="7"/>
      <c r="J88" s="68">
        <v>0.0</v>
      </c>
      <c r="K88" s="22">
        <f t="shared" si="106"/>
        <v>0</v>
      </c>
      <c r="L88" s="22">
        <f t="shared" si="141"/>
        <v>1</v>
      </c>
      <c r="M88" s="7"/>
      <c r="N88" s="68"/>
      <c r="O88" s="22"/>
      <c r="P88" s="22" t="str">
        <f t="shared" si="143"/>
        <v/>
      </c>
      <c r="Q88" s="7"/>
      <c r="R88" s="68"/>
      <c r="S88" s="22">
        <f t="shared" si="110"/>
        <v>0</v>
      </c>
      <c r="T88" s="22" t="str">
        <f t="shared" si="144"/>
        <v/>
      </c>
      <c r="U88" s="7"/>
      <c r="V88" s="68" t="s">
        <v>97</v>
      </c>
      <c r="W88" s="22">
        <v>0.0</v>
      </c>
      <c r="X88" s="22">
        <f t="shared" si="112"/>
        <v>0</v>
      </c>
      <c r="Y88" s="27"/>
      <c r="Z88" s="68" t="s">
        <v>97</v>
      </c>
      <c r="AA88" s="22">
        <f t="shared" si="138"/>
        <v>0</v>
      </c>
      <c r="AB88" s="22">
        <f t="shared" si="114"/>
        <v>0</v>
      </c>
      <c r="AC88" s="7"/>
      <c r="AD88" s="68" t="s">
        <v>97</v>
      </c>
      <c r="AE88" s="22">
        <f t="shared" si="133"/>
        <v>0</v>
      </c>
      <c r="AF88" s="22">
        <f t="shared" si="116"/>
        <v>0</v>
      </c>
      <c r="AG88" s="7"/>
      <c r="AH88" s="68" t="s">
        <v>97</v>
      </c>
      <c r="AI88" s="22">
        <f t="shared" si="134"/>
        <v>0</v>
      </c>
      <c r="AJ88" s="22">
        <f t="shared" si="118"/>
        <v>0</v>
      </c>
      <c r="AK88" s="7"/>
      <c r="AL88" s="68" t="s">
        <v>97</v>
      </c>
      <c r="AM88" s="22">
        <f t="shared" si="135"/>
        <v>0</v>
      </c>
      <c r="AN88" s="22">
        <f t="shared" si="120"/>
        <v>0</v>
      </c>
      <c r="AO88" s="7"/>
      <c r="AP88" s="68" t="s">
        <v>97</v>
      </c>
      <c r="AQ88" s="22">
        <f t="shared" si="136"/>
        <v>0</v>
      </c>
      <c r="AR88" s="22">
        <f t="shared" si="122"/>
        <v>0</v>
      </c>
      <c r="AS88" s="7"/>
      <c r="AT88" s="22">
        <f t="shared" si="123"/>
        <v>2</v>
      </c>
      <c r="AU88" s="35"/>
    </row>
    <row r="89" ht="15.75" customHeight="1">
      <c r="A89" s="24">
        <f t="shared" ref="A89:A93" si="146">ROW(A23)-ROW($A$2)+1</f>
        <v>22</v>
      </c>
      <c r="B89" s="24" t="s">
        <v>110</v>
      </c>
      <c r="C89" s="6"/>
      <c r="D89" s="42">
        <f t="shared" si="105"/>
        <v>0</v>
      </c>
      <c r="E89" s="64"/>
      <c r="F89" s="67">
        <v>0.0</v>
      </c>
      <c r="G89" s="22">
        <f t="shared" si="139"/>
        <v>0</v>
      </c>
      <c r="H89" s="22">
        <f t="shared" si="140"/>
        <v>1</v>
      </c>
      <c r="I89" s="7"/>
      <c r="J89" s="68"/>
      <c r="K89" s="22">
        <f t="shared" si="106"/>
        <v>0</v>
      </c>
      <c r="L89" s="22" t="str">
        <f t="shared" si="141"/>
        <v/>
      </c>
      <c r="M89" s="7"/>
      <c r="N89" s="68">
        <v>0.0</v>
      </c>
      <c r="O89" s="22">
        <f>IF(N89=0, 0, IF(_xlfn.RANK.EQ(N89, $N$69:$N$89, 0)&lt;=10, 11 - _xlfn.RANK.EQ(N89, $N$69:$N$89, 0), 0))</f>
        <v>0</v>
      </c>
      <c r="P89" s="22">
        <f t="shared" si="143"/>
        <v>1</v>
      </c>
      <c r="Q89" s="7"/>
      <c r="R89" s="68"/>
      <c r="S89" s="22">
        <f t="shared" si="110"/>
        <v>0</v>
      </c>
      <c r="T89" s="22" t="str">
        <f t="shared" si="144"/>
        <v/>
      </c>
      <c r="U89" s="7"/>
      <c r="V89" s="68" t="s">
        <v>97</v>
      </c>
      <c r="W89" s="22">
        <v>0.0</v>
      </c>
      <c r="X89" s="22">
        <f t="shared" si="112"/>
        <v>0</v>
      </c>
      <c r="Y89" s="27"/>
      <c r="Z89" s="68" t="s">
        <v>97</v>
      </c>
      <c r="AA89" s="22">
        <f t="shared" si="138"/>
        <v>0</v>
      </c>
      <c r="AB89" s="22">
        <f t="shared" si="114"/>
        <v>0</v>
      </c>
      <c r="AC89" s="7"/>
      <c r="AD89" s="68" t="s">
        <v>97</v>
      </c>
      <c r="AE89" s="22">
        <f t="shared" si="133"/>
        <v>0</v>
      </c>
      <c r="AF89" s="22">
        <f t="shared" si="116"/>
        <v>0</v>
      </c>
      <c r="AG89" s="7"/>
      <c r="AH89" s="68" t="s">
        <v>97</v>
      </c>
      <c r="AI89" s="22">
        <f t="shared" si="134"/>
        <v>0</v>
      </c>
      <c r="AJ89" s="22">
        <f t="shared" si="118"/>
        <v>0</v>
      </c>
      <c r="AK89" s="7"/>
      <c r="AL89" s="68" t="s">
        <v>97</v>
      </c>
      <c r="AM89" s="22">
        <f t="shared" si="135"/>
        <v>0</v>
      </c>
      <c r="AN89" s="22">
        <f t="shared" si="120"/>
        <v>0</v>
      </c>
      <c r="AO89" s="7"/>
      <c r="AP89" s="68" t="s">
        <v>97</v>
      </c>
      <c r="AQ89" s="22">
        <f t="shared" si="136"/>
        <v>0</v>
      </c>
      <c r="AR89" s="22">
        <f t="shared" si="122"/>
        <v>0</v>
      </c>
      <c r="AS89" s="7"/>
      <c r="AT89" s="22">
        <f t="shared" si="123"/>
        <v>2</v>
      </c>
      <c r="AU89" s="35"/>
    </row>
    <row r="90" ht="15.75" customHeight="1">
      <c r="A90" s="24">
        <f t="shared" si="146"/>
        <v>23</v>
      </c>
      <c r="B90" s="24" t="s">
        <v>111</v>
      </c>
      <c r="C90" s="6"/>
      <c r="D90" s="42">
        <f t="shared" si="105"/>
        <v>0</v>
      </c>
      <c r="E90" s="64"/>
      <c r="F90" s="67">
        <v>0.0</v>
      </c>
      <c r="G90" s="22">
        <f t="shared" si="139"/>
        <v>0</v>
      </c>
      <c r="H90" s="22">
        <f t="shared" si="140"/>
        <v>1</v>
      </c>
      <c r="I90" s="27"/>
      <c r="J90" s="68"/>
      <c r="K90" s="22">
        <f t="shared" si="106"/>
        <v>0</v>
      </c>
      <c r="L90" s="22" t="str">
        <f t="shared" si="141"/>
        <v/>
      </c>
      <c r="M90" s="27"/>
      <c r="N90" s="68"/>
      <c r="O90" s="22"/>
      <c r="P90" s="22" t="str">
        <f t="shared" si="143"/>
        <v/>
      </c>
      <c r="Q90" s="27"/>
      <c r="R90" s="68"/>
      <c r="S90" s="22">
        <f t="shared" si="110"/>
        <v>0</v>
      </c>
      <c r="T90" s="22" t="str">
        <f t="shared" si="144"/>
        <v/>
      </c>
      <c r="U90" s="27"/>
      <c r="V90" s="68" t="s">
        <v>97</v>
      </c>
      <c r="W90" s="22">
        <v>0.0</v>
      </c>
      <c r="X90" s="22">
        <f t="shared" si="112"/>
        <v>0</v>
      </c>
      <c r="Y90" s="27"/>
      <c r="Z90" s="68" t="s">
        <v>97</v>
      </c>
      <c r="AA90" s="22">
        <f t="shared" si="138"/>
        <v>0</v>
      </c>
      <c r="AB90" s="22">
        <f t="shared" si="114"/>
        <v>0</v>
      </c>
      <c r="AC90" s="27"/>
      <c r="AD90" s="68" t="s">
        <v>97</v>
      </c>
      <c r="AE90" s="22">
        <f t="shared" si="133"/>
        <v>0</v>
      </c>
      <c r="AF90" s="22">
        <f t="shared" si="116"/>
        <v>0</v>
      </c>
      <c r="AG90" s="27"/>
      <c r="AH90" s="68" t="s">
        <v>97</v>
      </c>
      <c r="AI90" s="22">
        <f t="shared" si="134"/>
        <v>0</v>
      </c>
      <c r="AJ90" s="22">
        <f t="shared" si="118"/>
        <v>0</v>
      </c>
      <c r="AK90" s="27"/>
      <c r="AL90" s="68" t="s">
        <v>97</v>
      </c>
      <c r="AM90" s="22">
        <f t="shared" si="135"/>
        <v>0</v>
      </c>
      <c r="AN90" s="22">
        <f t="shared" si="120"/>
        <v>0</v>
      </c>
      <c r="AO90" s="27"/>
      <c r="AP90" s="68" t="s">
        <v>97</v>
      </c>
      <c r="AQ90" s="22">
        <f t="shared" si="136"/>
        <v>0</v>
      </c>
      <c r="AR90" s="22">
        <f t="shared" si="122"/>
        <v>0</v>
      </c>
      <c r="AS90" s="27"/>
      <c r="AT90" s="22">
        <f t="shared" si="123"/>
        <v>1</v>
      </c>
      <c r="AU90" s="35"/>
    </row>
    <row r="91" ht="15.75" customHeight="1">
      <c r="A91" s="24">
        <f t="shared" si="146"/>
        <v>24</v>
      </c>
      <c r="B91" s="24" t="s">
        <v>112</v>
      </c>
      <c r="C91" s="6"/>
      <c r="D91" s="42">
        <f t="shared" si="105"/>
        <v>0</v>
      </c>
      <c r="E91" s="64"/>
      <c r="F91" s="67">
        <v>0.0</v>
      </c>
      <c r="G91" s="22">
        <f t="shared" si="139"/>
        <v>0</v>
      </c>
      <c r="H91" s="22">
        <f t="shared" si="140"/>
        <v>1</v>
      </c>
      <c r="I91" s="27"/>
      <c r="J91" s="68"/>
      <c r="K91" s="22">
        <f t="shared" si="106"/>
        <v>0</v>
      </c>
      <c r="L91" s="22" t="str">
        <f t="shared" si="141"/>
        <v/>
      </c>
      <c r="M91" s="27"/>
      <c r="N91" s="68"/>
      <c r="O91" s="22"/>
      <c r="P91" s="22" t="str">
        <f t="shared" si="143"/>
        <v/>
      </c>
      <c r="Q91" s="27"/>
      <c r="R91" s="68"/>
      <c r="S91" s="22">
        <f t="shared" si="110"/>
        <v>0</v>
      </c>
      <c r="T91" s="22" t="str">
        <f t="shared" si="144"/>
        <v/>
      </c>
      <c r="U91" s="27"/>
      <c r="V91" s="68" t="s">
        <v>97</v>
      </c>
      <c r="W91" s="22">
        <v>0.0</v>
      </c>
      <c r="X91" s="22">
        <f t="shared" si="112"/>
        <v>0</v>
      </c>
      <c r="Y91" s="27"/>
      <c r="Z91" s="68" t="s">
        <v>97</v>
      </c>
      <c r="AA91" s="22">
        <f t="shared" si="138"/>
        <v>0</v>
      </c>
      <c r="AB91" s="22">
        <f t="shared" si="114"/>
        <v>0</v>
      </c>
      <c r="AC91" s="7"/>
      <c r="AD91" s="68" t="s">
        <v>97</v>
      </c>
      <c r="AE91" s="22">
        <f t="shared" si="133"/>
        <v>0</v>
      </c>
      <c r="AF91" s="22">
        <f t="shared" si="116"/>
        <v>0</v>
      </c>
      <c r="AG91" s="7"/>
      <c r="AH91" s="68" t="s">
        <v>97</v>
      </c>
      <c r="AI91" s="22">
        <f t="shared" si="134"/>
        <v>0</v>
      </c>
      <c r="AJ91" s="22">
        <f t="shared" si="118"/>
        <v>0</v>
      </c>
      <c r="AK91" s="7"/>
      <c r="AL91" s="68" t="s">
        <v>97</v>
      </c>
      <c r="AM91" s="22">
        <f t="shared" si="135"/>
        <v>0</v>
      </c>
      <c r="AN91" s="22">
        <f t="shared" si="120"/>
        <v>0</v>
      </c>
      <c r="AO91" s="7"/>
      <c r="AP91" s="68" t="s">
        <v>97</v>
      </c>
      <c r="AQ91" s="22">
        <f t="shared" si="136"/>
        <v>0</v>
      </c>
      <c r="AR91" s="22">
        <f t="shared" si="122"/>
        <v>0</v>
      </c>
      <c r="AS91" s="7"/>
      <c r="AT91" s="22">
        <f t="shared" si="123"/>
        <v>1</v>
      </c>
      <c r="AU91" s="35"/>
    </row>
    <row r="92" ht="15.75" customHeight="1">
      <c r="A92" s="24">
        <f t="shared" si="146"/>
        <v>25</v>
      </c>
      <c r="B92" s="24" t="s">
        <v>59</v>
      </c>
      <c r="C92" s="6"/>
      <c r="D92" s="42">
        <f t="shared" si="105"/>
        <v>0</v>
      </c>
      <c r="E92" s="64"/>
      <c r="F92" s="67"/>
      <c r="G92" s="22"/>
      <c r="H92" s="22"/>
      <c r="I92" s="27"/>
      <c r="J92" s="68" t="s">
        <v>34</v>
      </c>
      <c r="K92" s="22">
        <v>0.0</v>
      </c>
      <c r="L92" s="22">
        <f t="shared" si="141"/>
        <v>0</v>
      </c>
      <c r="M92" s="27"/>
      <c r="N92" s="68"/>
      <c r="O92" s="22"/>
      <c r="P92" s="22" t="str">
        <f t="shared" si="143"/>
        <v/>
      </c>
      <c r="Q92" s="27"/>
      <c r="R92" s="68"/>
      <c r="S92" s="22">
        <f t="shared" si="110"/>
        <v>0</v>
      </c>
      <c r="T92" s="22"/>
      <c r="U92" s="27"/>
      <c r="V92" s="68" t="s">
        <v>97</v>
      </c>
      <c r="W92" s="22">
        <v>0.0</v>
      </c>
      <c r="X92" s="22">
        <f t="shared" si="112"/>
        <v>0</v>
      </c>
      <c r="Y92" s="27"/>
      <c r="Z92" s="68" t="s">
        <v>97</v>
      </c>
      <c r="AA92" s="22">
        <f t="shared" si="138"/>
        <v>0</v>
      </c>
      <c r="AB92" s="22">
        <f t="shared" si="114"/>
        <v>0</v>
      </c>
      <c r="AC92" s="7"/>
      <c r="AD92" s="68" t="s">
        <v>97</v>
      </c>
      <c r="AE92" s="22">
        <f>IF(OR(AD92="NT", AD92="SCORE"), 0, IF(_xlfn.RANK.EQ(AD92, #REF!, 1)&lt;=10, 11 - _xlfn.RANK.EQ(AD92, #REF!, 1), 0))</f>
        <v>0</v>
      </c>
      <c r="AF92" s="22">
        <f t="shared" si="116"/>
        <v>0</v>
      </c>
      <c r="AG92" s="7"/>
      <c r="AH92" s="68" t="s">
        <v>97</v>
      </c>
      <c r="AI92" s="22">
        <f>IF(OR(AH92="NT", AH92="SCORE"), 0, IF(_xlfn.RANK.EQ(AH92, #REF!, 1)&lt;=10, 11 - _xlfn.RANK.EQ(AH92, #REF!, 1), 0))</f>
        <v>0</v>
      </c>
      <c r="AJ92" s="22">
        <f t="shared" si="118"/>
        <v>0</v>
      </c>
      <c r="AK92" s="7"/>
      <c r="AL92" s="68" t="s">
        <v>97</v>
      </c>
      <c r="AM92" s="22">
        <f>IF(OR(AL92="NT", AL92="SCORE"), 0, IF(_xlfn.RANK.EQ(AL92, #REF!, 1)&lt;=10, 11 - _xlfn.RANK.EQ(AL92, #REF!, 1), 0))</f>
        <v>0</v>
      </c>
      <c r="AN92" s="22">
        <f t="shared" si="120"/>
        <v>0</v>
      </c>
      <c r="AO92" s="7"/>
      <c r="AP92" s="68" t="s">
        <v>97</v>
      </c>
      <c r="AQ92" s="22">
        <f>IF(OR(AP92="NT", AP92="SCORE"), 0, IF(_xlfn.RANK.EQ(AP92, #REF!, 1)&lt;=10, 11 - _xlfn.RANK.EQ(AP92, #REF!, 1), 0))</f>
        <v>0</v>
      </c>
      <c r="AR92" s="22">
        <f t="shared" si="122"/>
        <v>0</v>
      </c>
      <c r="AS92" s="7"/>
      <c r="AT92" s="22">
        <f t="shared" si="123"/>
        <v>0</v>
      </c>
      <c r="AU92" s="35"/>
    </row>
    <row r="93" ht="15.75" customHeight="1">
      <c r="A93" s="24">
        <f t="shared" si="146"/>
        <v>26</v>
      </c>
      <c r="B93" s="24" t="s">
        <v>113</v>
      </c>
      <c r="C93" s="6"/>
      <c r="D93" s="42">
        <f t="shared" si="105"/>
        <v>0</v>
      </c>
      <c r="E93" s="64"/>
      <c r="F93" s="67"/>
      <c r="G93" s="22"/>
      <c r="H93" s="22"/>
      <c r="I93" s="27"/>
      <c r="J93" s="68"/>
      <c r="K93" s="22">
        <f>IF(J93=0, 0, IF(_xlfn.RANK.EQ(J93, $J$69:$J$93, 0)&lt;=10, 11 - _xlfn.RANK.EQ(J93, $J$69:$J$93, 0), 0))</f>
        <v>0</v>
      </c>
      <c r="L93" s="22"/>
      <c r="M93" s="27"/>
      <c r="N93" s="68"/>
      <c r="O93" s="22"/>
      <c r="P93" s="22"/>
      <c r="Q93" s="27"/>
      <c r="R93" s="68"/>
      <c r="S93" s="22">
        <f t="shared" si="110"/>
        <v>0</v>
      </c>
      <c r="T93" s="22"/>
      <c r="U93" s="27"/>
      <c r="V93" s="68" t="s">
        <v>105</v>
      </c>
      <c r="W93" s="22">
        <v>0.0</v>
      </c>
      <c r="X93" s="22">
        <f t="shared" si="112"/>
        <v>1</v>
      </c>
      <c r="Y93" s="27"/>
      <c r="Z93" s="68" t="s">
        <v>97</v>
      </c>
      <c r="AA93" s="22">
        <f t="shared" si="138"/>
        <v>0</v>
      </c>
      <c r="AB93" s="22">
        <f t="shared" si="114"/>
        <v>0</v>
      </c>
      <c r="AC93" s="7"/>
      <c r="AD93" s="68" t="s">
        <v>97</v>
      </c>
      <c r="AE93" s="22">
        <f>IF(OR(AD93="NT", AD93="SCORE"), 0, IF(_xlfn.RANK.EQ(AD93, $AD$69:$AD$89, 1)&lt;=10, 11 - _xlfn.RANK.EQ(AD93, $AD$69:$AD$89, 1), 0))</f>
        <v>0</v>
      </c>
      <c r="AF93" s="22">
        <f t="shared" si="116"/>
        <v>0</v>
      </c>
      <c r="AG93" s="7"/>
      <c r="AH93" s="68" t="s">
        <v>97</v>
      </c>
      <c r="AI93" s="22">
        <f>IF(OR(AH93="NT", AH93="SCORE"), 0, IF(_xlfn.RANK.EQ(AH93, $AH$69:$AH$89, 1)&lt;=10, 11 - _xlfn.RANK.EQ(AH93, $AH$69:$AH$89, 1), 0))</f>
        <v>0</v>
      </c>
      <c r="AJ93" s="22">
        <f t="shared" si="118"/>
        <v>0</v>
      </c>
      <c r="AK93" s="7"/>
      <c r="AL93" s="68" t="s">
        <v>97</v>
      </c>
      <c r="AM93" s="22">
        <f>IF(OR(AL93="NT", AL93="SCORE"), 0, IF(_xlfn.RANK.EQ(AL93, $AL$69:$AL$89, 1)&lt;=10, 11 - _xlfn.RANK.EQ(AL93, $AL$69:$AL$89, 1), 0))</f>
        <v>0</v>
      </c>
      <c r="AN93" s="22">
        <f t="shared" si="120"/>
        <v>0</v>
      </c>
      <c r="AO93" s="7"/>
      <c r="AP93" s="68" t="s">
        <v>97</v>
      </c>
      <c r="AQ93" s="22">
        <f>IF(OR(AP93="NT", AP93="SCORE"), 0, IF(_xlfn.RANK.EQ(AP93, $AP$69:$AP$89, 1)&lt;=10, 11 - _xlfn.RANK.EQ(AP93, $AP$69:$AP$89, 1), 0))</f>
        <v>0</v>
      </c>
      <c r="AR93" s="22">
        <f t="shared" si="122"/>
        <v>0</v>
      </c>
      <c r="AS93" s="7"/>
      <c r="AT93" s="22">
        <f t="shared" si="123"/>
        <v>1</v>
      </c>
      <c r="AU93" s="35"/>
    </row>
    <row r="94" ht="15.75" customHeight="1">
      <c r="A94" s="55"/>
      <c r="B94" s="55"/>
      <c r="D94" s="69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</row>
    <row r="95" ht="15.75" customHeight="1">
      <c r="A95" s="15"/>
      <c r="B95" s="15" t="s">
        <v>114</v>
      </c>
      <c r="D95" s="70" t="s">
        <v>66</v>
      </c>
      <c r="E95" s="35"/>
      <c r="F95" s="71" t="s">
        <v>115</v>
      </c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</row>
    <row r="96" ht="15.75" customHeight="1">
      <c r="A96" s="24">
        <f t="shared" ref="A96:A129" si="147">ROW(A2)-ROW($A$2)+1</f>
        <v>1</v>
      </c>
      <c r="B96" s="24" t="s">
        <v>72</v>
      </c>
      <c r="D96" s="60">
        <f t="shared" ref="D96:D129" si="148">SUMIF($B$3:$B$64, B96, $D$3:$D$64)</f>
        <v>185.5</v>
      </c>
      <c r="E96" s="35"/>
      <c r="F96" s="72" t="str">
        <f t="shared" ref="F96:F107" si="149">IF(COUNTIFS($B$5:$B$64,$B96,$AT$5:$AT$64,"&gt;0")&gt;=2,"YES","NO")</f>
        <v>YES</v>
      </c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</row>
    <row r="97" ht="15.75" customHeight="1">
      <c r="A97" s="24">
        <f t="shared" si="147"/>
        <v>2</v>
      </c>
      <c r="B97" s="24" t="s">
        <v>74</v>
      </c>
      <c r="D97" s="60">
        <f t="shared" si="148"/>
        <v>159</v>
      </c>
      <c r="E97" s="35"/>
      <c r="F97" s="72" t="str">
        <f t="shared" si="149"/>
        <v>YES</v>
      </c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</row>
    <row r="98" ht="15.75" customHeight="1">
      <c r="A98" s="24">
        <f t="shared" si="147"/>
        <v>3</v>
      </c>
      <c r="B98" s="24" t="s">
        <v>78</v>
      </c>
      <c r="D98" s="60">
        <f t="shared" si="148"/>
        <v>137.5</v>
      </c>
      <c r="E98" s="35"/>
      <c r="F98" s="72" t="str">
        <f t="shared" si="149"/>
        <v>YES</v>
      </c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</row>
    <row r="99" ht="15.75" customHeight="1">
      <c r="A99" s="24">
        <f t="shared" si="147"/>
        <v>4</v>
      </c>
      <c r="B99" s="24" t="s">
        <v>75</v>
      </c>
      <c r="D99" s="60">
        <f t="shared" si="148"/>
        <v>121</v>
      </c>
      <c r="E99" s="35"/>
      <c r="F99" s="72" t="str">
        <f t="shared" si="149"/>
        <v>YES</v>
      </c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</row>
    <row r="100" ht="15.75" customHeight="1">
      <c r="A100" s="24">
        <f t="shared" si="147"/>
        <v>5</v>
      </c>
      <c r="B100" s="24" t="s">
        <v>73</v>
      </c>
      <c r="D100" s="60">
        <f t="shared" si="148"/>
        <v>114</v>
      </c>
      <c r="E100" s="35"/>
      <c r="F100" s="72" t="str">
        <f t="shared" si="149"/>
        <v>YES</v>
      </c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</row>
    <row r="101" ht="15.75" customHeight="1">
      <c r="A101" s="24">
        <f t="shared" si="147"/>
        <v>6</v>
      </c>
      <c r="B101" s="24" t="s">
        <v>70</v>
      </c>
      <c r="D101" s="60">
        <f t="shared" si="148"/>
        <v>84.5</v>
      </c>
      <c r="E101" s="35"/>
      <c r="F101" s="72" t="str">
        <f t="shared" si="149"/>
        <v>YES</v>
      </c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</row>
    <row r="102" ht="15.75" customHeight="1">
      <c r="A102" s="24">
        <f t="shared" si="147"/>
        <v>7</v>
      </c>
      <c r="B102" s="24" t="s">
        <v>77</v>
      </c>
      <c r="D102" s="60">
        <f t="shared" si="148"/>
        <v>59.5</v>
      </c>
      <c r="E102" s="35"/>
      <c r="F102" s="72" t="str">
        <f t="shared" si="149"/>
        <v>YES</v>
      </c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</row>
    <row r="103" ht="15.75" customHeight="1">
      <c r="A103" s="24">
        <f t="shared" si="147"/>
        <v>8</v>
      </c>
      <c r="B103" s="24" t="s">
        <v>92</v>
      </c>
      <c r="D103" s="60">
        <f t="shared" si="148"/>
        <v>40</v>
      </c>
      <c r="E103" s="35"/>
      <c r="F103" s="72" t="str">
        <f t="shared" si="149"/>
        <v>YES</v>
      </c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A104" s="24">
        <f t="shared" si="147"/>
        <v>9</v>
      </c>
      <c r="B104" s="24" t="s">
        <v>71</v>
      </c>
      <c r="D104" s="60">
        <f t="shared" si="148"/>
        <v>41</v>
      </c>
      <c r="E104" s="35"/>
      <c r="F104" s="72" t="str">
        <f t="shared" si="149"/>
        <v>NO</v>
      </c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A105" s="24">
        <f t="shared" si="147"/>
        <v>10</v>
      </c>
      <c r="B105" s="24" t="s">
        <v>76</v>
      </c>
      <c r="D105" s="60">
        <f t="shared" si="148"/>
        <v>39.5</v>
      </c>
      <c r="E105" s="35"/>
      <c r="F105" s="72" t="str">
        <f t="shared" si="149"/>
        <v>YES</v>
      </c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</row>
    <row r="106" ht="15.75" customHeight="1">
      <c r="A106" s="24">
        <f t="shared" si="147"/>
        <v>11</v>
      </c>
      <c r="B106" s="24" t="s">
        <v>89</v>
      </c>
      <c r="D106" s="60">
        <f t="shared" si="148"/>
        <v>24</v>
      </c>
      <c r="E106" s="35"/>
      <c r="F106" s="72" t="str">
        <f t="shared" si="149"/>
        <v>NO</v>
      </c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A107" s="24">
        <f t="shared" si="147"/>
        <v>12</v>
      </c>
      <c r="B107" s="24" t="s">
        <v>79</v>
      </c>
      <c r="D107" s="60">
        <f t="shared" si="148"/>
        <v>15</v>
      </c>
      <c r="E107" s="35"/>
      <c r="F107" s="72" t="str">
        <f t="shared" si="149"/>
        <v>NO</v>
      </c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A108" s="24">
        <f t="shared" si="147"/>
        <v>13</v>
      </c>
      <c r="B108" s="24" t="s">
        <v>93</v>
      </c>
      <c r="D108" s="60">
        <f t="shared" si="148"/>
        <v>14</v>
      </c>
      <c r="E108" s="35"/>
      <c r="F108" s="72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A109" s="24">
        <f t="shared" si="147"/>
        <v>14</v>
      </c>
      <c r="B109" s="24" t="s">
        <v>80</v>
      </c>
      <c r="D109" s="60">
        <f t="shared" si="148"/>
        <v>12.5</v>
      </c>
      <c r="E109" s="35"/>
      <c r="F109" s="72" t="str">
        <f t="shared" ref="F109:F129" si="150">IF(COUNTIFS($B$5:$B$64,$B109,$AT$5:$AT$64,"&gt;0")&gt;=2,"YES","NO")</f>
        <v>YES</v>
      </c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A110" s="24">
        <f t="shared" si="147"/>
        <v>15</v>
      </c>
      <c r="B110" s="24" t="s">
        <v>83</v>
      </c>
      <c r="D110" s="60">
        <f t="shared" si="148"/>
        <v>12</v>
      </c>
      <c r="E110" s="35"/>
      <c r="F110" s="72" t="str">
        <f t="shared" si="150"/>
        <v>YES</v>
      </c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A111" s="24">
        <f t="shared" si="147"/>
        <v>16</v>
      </c>
      <c r="B111" s="24" t="s">
        <v>81</v>
      </c>
      <c r="D111" s="60">
        <f t="shared" si="148"/>
        <v>9</v>
      </c>
      <c r="E111" s="35"/>
      <c r="F111" s="72" t="str">
        <f t="shared" si="150"/>
        <v>YES</v>
      </c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A112" s="24">
        <f t="shared" si="147"/>
        <v>17</v>
      </c>
      <c r="B112" s="24" t="s">
        <v>94</v>
      </c>
      <c r="D112" s="60">
        <f t="shared" si="148"/>
        <v>8</v>
      </c>
      <c r="E112" s="35"/>
      <c r="F112" s="72" t="str">
        <f t="shared" si="150"/>
        <v>YES</v>
      </c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A113" s="24">
        <f t="shared" si="147"/>
        <v>18</v>
      </c>
      <c r="B113" s="24" t="s">
        <v>82</v>
      </c>
      <c r="D113" s="60">
        <f t="shared" si="148"/>
        <v>4</v>
      </c>
      <c r="E113" s="35"/>
      <c r="F113" s="72" t="str">
        <f t="shared" si="150"/>
        <v>NO</v>
      </c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A114" s="24">
        <f t="shared" si="147"/>
        <v>19</v>
      </c>
      <c r="B114" s="24" t="s">
        <v>84</v>
      </c>
      <c r="D114" s="60">
        <f t="shared" si="148"/>
        <v>1</v>
      </c>
      <c r="E114" s="35"/>
      <c r="F114" s="72" t="str">
        <f t="shared" si="150"/>
        <v>YES</v>
      </c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A115" s="24">
        <f t="shared" si="147"/>
        <v>20</v>
      </c>
      <c r="B115" s="24" t="s">
        <v>95</v>
      </c>
      <c r="D115" s="60">
        <f t="shared" si="148"/>
        <v>0</v>
      </c>
      <c r="E115" s="35"/>
      <c r="F115" s="72" t="str">
        <f t="shared" si="150"/>
        <v>NO</v>
      </c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A116" s="24">
        <f t="shared" si="147"/>
        <v>21</v>
      </c>
      <c r="B116" s="24" t="s">
        <v>85</v>
      </c>
      <c r="D116" s="60">
        <f t="shared" si="148"/>
        <v>0</v>
      </c>
      <c r="E116" s="35"/>
      <c r="F116" s="72" t="str">
        <f t="shared" si="150"/>
        <v>NO</v>
      </c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A117" s="24">
        <f t="shared" si="147"/>
        <v>22</v>
      </c>
      <c r="B117" s="24" t="s">
        <v>100</v>
      </c>
      <c r="D117" s="60">
        <f t="shared" si="148"/>
        <v>0</v>
      </c>
      <c r="E117" s="35"/>
      <c r="F117" s="72" t="str">
        <f t="shared" si="150"/>
        <v>NO</v>
      </c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A118" s="24">
        <f t="shared" si="147"/>
        <v>23</v>
      </c>
      <c r="B118" s="24" t="s">
        <v>103</v>
      </c>
      <c r="D118" s="60">
        <f t="shared" si="148"/>
        <v>0</v>
      </c>
      <c r="E118" s="35"/>
      <c r="F118" s="72" t="str">
        <f t="shared" si="150"/>
        <v>NO</v>
      </c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A119" s="24">
        <f t="shared" si="147"/>
        <v>24</v>
      </c>
      <c r="B119" s="24" t="s">
        <v>98</v>
      </c>
      <c r="D119" s="60">
        <f t="shared" si="148"/>
        <v>0</v>
      </c>
      <c r="E119" s="35"/>
      <c r="F119" s="72" t="str">
        <f t="shared" si="150"/>
        <v>NO</v>
      </c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A120" s="24">
        <f t="shared" si="147"/>
        <v>25</v>
      </c>
      <c r="B120" s="24" t="s">
        <v>102</v>
      </c>
      <c r="D120" s="60">
        <f t="shared" si="148"/>
        <v>0</v>
      </c>
      <c r="E120" s="35"/>
      <c r="F120" s="72" t="str">
        <f t="shared" si="150"/>
        <v>NO</v>
      </c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A121" s="24">
        <f t="shared" si="147"/>
        <v>26</v>
      </c>
      <c r="B121" s="24" t="s">
        <v>99</v>
      </c>
      <c r="D121" s="60">
        <f t="shared" si="148"/>
        <v>0</v>
      </c>
      <c r="E121" s="35"/>
      <c r="F121" s="72" t="str">
        <f t="shared" si="150"/>
        <v>NO</v>
      </c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A122" s="24">
        <f t="shared" si="147"/>
        <v>27</v>
      </c>
      <c r="B122" s="24" t="s">
        <v>104</v>
      </c>
      <c r="D122" s="60">
        <f t="shared" si="148"/>
        <v>0</v>
      </c>
      <c r="E122" s="35"/>
      <c r="F122" s="72" t="str">
        <f t="shared" si="150"/>
        <v>NO</v>
      </c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A123" s="24">
        <f t="shared" si="147"/>
        <v>28</v>
      </c>
      <c r="B123" s="24" t="s">
        <v>106</v>
      </c>
      <c r="D123" s="60">
        <f t="shared" si="148"/>
        <v>0</v>
      </c>
      <c r="E123" s="35"/>
      <c r="F123" s="72" t="str">
        <f t="shared" si="150"/>
        <v>NO</v>
      </c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A124" s="24">
        <f t="shared" si="147"/>
        <v>29</v>
      </c>
      <c r="B124" s="24" t="s">
        <v>109</v>
      </c>
      <c r="D124" s="60">
        <f t="shared" si="148"/>
        <v>0</v>
      </c>
      <c r="E124" s="35"/>
      <c r="F124" s="72" t="str">
        <f t="shared" si="150"/>
        <v>NO</v>
      </c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A125" s="24">
        <f t="shared" si="147"/>
        <v>30</v>
      </c>
      <c r="B125" s="24" t="s">
        <v>107</v>
      </c>
      <c r="D125" s="60">
        <f t="shared" si="148"/>
        <v>0</v>
      </c>
      <c r="E125" s="35"/>
      <c r="F125" s="72" t="str">
        <f t="shared" si="150"/>
        <v>NO</v>
      </c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A126" s="24">
        <f t="shared" si="147"/>
        <v>31</v>
      </c>
      <c r="B126" s="24" t="s">
        <v>110</v>
      </c>
      <c r="D126" s="60">
        <f t="shared" si="148"/>
        <v>0</v>
      </c>
      <c r="E126" s="35"/>
      <c r="F126" s="72" t="str">
        <f t="shared" si="150"/>
        <v>NO</v>
      </c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A127" s="24">
        <f t="shared" si="147"/>
        <v>32</v>
      </c>
      <c r="B127" s="24" t="s">
        <v>111</v>
      </c>
      <c r="D127" s="60">
        <f t="shared" si="148"/>
        <v>0</v>
      </c>
      <c r="E127" s="35"/>
      <c r="F127" s="72" t="str">
        <f t="shared" si="150"/>
        <v>NO</v>
      </c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A128" s="24">
        <f t="shared" si="147"/>
        <v>33</v>
      </c>
      <c r="B128" s="73" t="s">
        <v>112</v>
      </c>
      <c r="D128" s="60">
        <f t="shared" si="148"/>
        <v>0</v>
      </c>
      <c r="E128" s="35"/>
      <c r="F128" s="72" t="str">
        <f t="shared" si="150"/>
        <v>NO</v>
      </c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A129" s="24">
        <f t="shared" si="147"/>
        <v>34</v>
      </c>
      <c r="B129" s="73" t="s">
        <v>59</v>
      </c>
      <c r="D129" s="60">
        <f t="shared" si="148"/>
        <v>0</v>
      </c>
      <c r="E129" s="35"/>
      <c r="F129" s="72" t="str">
        <f t="shared" si="150"/>
        <v>NO</v>
      </c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74">
        <f>sum(D96:D129)</f>
        <v>1081</v>
      </c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</row>
    <row r="981" ht="15.75" customHeight="1">
      <c r="D981" s="40"/>
    </row>
  </sheetData>
  <autoFilter ref="$A$95:$BG$129">
    <sortState ref="A95:BG129">
      <sortCondition descending="1" ref="D95:D129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116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8"/>
      <c r="B3" s="8"/>
      <c r="C3" s="5"/>
      <c r="D3" s="42" t="s">
        <v>64</v>
      </c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9"/>
      <c r="AT3" s="14" t="s">
        <v>4</v>
      </c>
    </row>
    <row r="4">
      <c r="A4" s="15"/>
      <c r="B4" s="15" t="s">
        <v>117</v>
      </c>
      <c r="C4" s="6"/>
      <c r="D4" s="51" t="s">
        <v>66</v>
      </c>
      <c r="E4" s="52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6"/>
      <c r="Z4" s="53" t="s">
        <v>67</v>
      </c>
      <c r="AA4" s="53" t="s">
        <v>68</v>
      </c>
      <c r="AB4" s="53" t="s">
        <v>69</v>
      </c>
      <c r="AC4" s="54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54"/>
      <c r="AT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6"/>
      <c r="Z5" s="22"/>
      <c r="AA5" s="22"/>
      <c r="AB5" s="22"/>
      <c r="AC5" s="43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3"/>
    </row>
    <row r="6">
      <c r="A6" s="20">
        <f t="shared" ref="A6:A17" si="1">ROW(A2)-ROW($A$2)+1</f>
        <v>1</v>
      </c>
      <c r="B6" s="20" t="s">
        <v>118</v>
      </c>
      <c r="C6" s="21"/>
      <c r="D6" s="42">
        <f t="shared" ref="D6:D17" si="2">G6+K6+O6+S6+W6+AA6+AE6+AI6+AM6+AQ6</f>
        <v>50.5</v>
      </c>
      <c r="E6" s="43"/>
      <c r="F6" s="22">
        <v>5.0</v>
      </c>
      <c r="G6" s="22">
        <v>8.5</v>
      </c>
      <c r="H6" s="22">
        <f t="shared" ref="H6:H7" si="3">IF(F6="TO", 0, IF(F6&lt;&gt;"", 1, ""))</f>
        <v>1</v>
      </c>
      <c r="I6" s="43"/>
      <c r="J6" s="22">
        <v>3.0</v>
      </c>
      <c r="K6" s="22">
        <v>8.0</v>
      </c>
      <c r="L6" s="22">
        <f t="shared" ref="L6:L13" si="4">IF(J6="TO", 0, IF(J6&lt;&gt;"", 1, ""))</f>
        <v>1</v>
      </c>
      <c r="M6" s="43"/>
      <c r="N6" s="22">
        <v>3.0</v>
      </c>
      <c r="O6" s="22">
        <v>8.0</v>
      </c>
      <c r="P6" s="22">
        <f t="shared" ref="P6:P10" si="5">IF(N6="TO", 0, IF(N6&lt;&gt;"", 1, ""))</f>
        <v>1</v>
      </c>
      <c r="Q6" s="43"/>
      <c r="R6" s="22">
        <v>2.0</v>
      </c>
      <c r="S6" s="22">
        <v>9.0</v>
      </c>
      <c r="T6" s="22">
        <f t="shared" ref="T6:T17" si="6">IF(R6="TO", 0, IF(R6&lt;&gt;"", 1, ""))</f>
        <v>1</v>
      </c>
      <c r="U6" s="43"/>
      <c r="V6" s="22">
        <v>3.0</v>
      </c>
      <c r="W6" s="22">
        <v>8.0</v>
      </c>
      <c r="X6" s="22">
        <f t="shared" ref="X6:X17" si="7">IF(V6="TO", 0, IF(V6&lt;&gt;"", 1, ""))</f>
        <v>1</v>
      </c>
      <c r="Y6" s="6"/>
      <c r="Z6" s="22">
        <v>2.0</v>
      </c>
      <c r="AA6" s="22">
        <v>9.0</v>
      </c>
      <c r="AB6" s="22">
        <f t="shared" ref="AB6:AB17" si="8">IF(Z6="TO", 0, IF(Z6&lt;&gt;"", 1, ""))</f>
        <v>1</v>
      </c>
      <c r="AC6" s="43"/>
      <c r="AD6" s="22"/>
      <c r="AE6" s="22"/>
      <c r="AF6" s="22" t="str">
        <f t="shared" ref="AF6:AF7" si="9">IF(AD6="TO", 0, IF(AD6&lt;&gt;"", 1, ""))</f>
        <v/>
      </c>
      <c r="AG6" s="43"/>
      <c r="AH6" s="22"/>
      <c r="AI6" s="22"/>
      <c r="AJ6" s="22" t="str">
        <f t="shared" ref="AJ6:AJ7" si="10">IF(AH6="TO", 0, IF(AH6&lt;&gt;"", 1, ""))</f>
        <v/>
      </c>
      <c r="AK6" s="43"/>
      <c r="AL6" s="22"/>
      <c r="AM6" s="22"/>
      <c r="AN6" s="22" t="str">
        <f t="shared" ref="AN6:AN7" si="11">IF(AL6="TO", 0, IF(AL6&lt;&gt;"", 1, ""))</f>
        <v/>
      </c>
      <c r="AO6" s="43"/>
      <c r="AP6" s="22"/>
      <c r="AQ6" s="22"/>
      <c r="AR6" s="22" t="str">
        <f t="shared" ref="AR6:AR7" si="12">IF(AP6="TO", 0, IF(AP6&lt;&gt;"", 1, ""))</f>
        <v/>
      </c>
      <c r="AS6" s="43"/>
      <c r="AT6" s="22">
        <f t="shared" ref="AT6:AT17" si="13">AR6+AN6+AJ6+AF6+AB6+X6+T6+P6+L6+H6</f>
        <v>6</v>
      </c>
    </row>
    <row r="7">
      <c r="A7" s="20">
        <f t="shared" si="1"/>
        <v>2</v>
      </c>
      <c r="B7" s="24" t="s">
        <v>119</v>
      </c>
      <c r="C7" s="21"/>
      <c r="D7" s="42">
        <f t="shared" si="2"/>
        <v>50.5</v>
      </c>
      <c r="E7" s="43"/>
      <c r="F7" s="22">
        <v>5.0</v>
      </c>
      <c r="G7" s="22">
        <v>8.5</v>
      </c>
      <c r="H7" s="22">
        <f t="shared" si="3"/>
        <v>1</v>
      </c>
      <c r="I7" s="43"/>
      <c r="J7" s="22">
        <v>5.0</v>
      </c>
      <c r="K7" s="22">
        <v>6.0</v>
      </c>
      <c r="L7" s="22">
        <f t="shared" si="4"/>
        <v>1</v>
      </c>
      <c r="M7" s="43"/>
      <c r="N7" s="22">
        <v>2.0</v>
      </c>
      <c r="O7" s="22">
        <v>9.0</v>
      </c>
      <c r="P7" s="22">
        <f t="shared" si="5"/>
        <v>1</v>
      </c>
      <c r="Q7" s="43"/>
      <c r="R7" s="22">
        <v>3.0</v>
      </c>
      <c r="S7" s="22">
        <v>8.0</v>
      </c>
      <c r="T7" s="22">
        <f t="shared" si="6"/>
        <v>1</v>
      </c>
      <c r="U7" s="43"/>
      <c r="V7" s="22">
        <v>2.0</v>
      </c>
      <c r="W7" s="22">
        <v>9.0</v>
      </c>
      <c r="X7" s="22">
        <f t="shared" si="7"/>
        <v>1</v>
      </c>
      <c r="Y7" s="6"/>
      <c r="Z7" s="22">
        <v>1.0</v>
      </c>
      <c r="AA7" s="22">
        <v>10.0</v>
      </c>
      <c r="AB7" s="22">
        <f t="shared" si="8"/>
        <v>1</v>
      </c>
      <c r="AC7" s="43"/>
      <c r="AD7" s="22"/>
      <c r="AE7" s="22"/>
      <c r="AF7" s="22" t="str">
        <f t="shared" si="9"/>
        <v/>
      </c>
      <c r="AG7" s="43"/>
      <c r="AH7" s="22"/>
      <c r="AI7" s="22"/>
      <c r="AJ7" s="22" t="str">
        <f t="shared" si="10"/>
        <v/>
      </c>
      <c r="AK7" s="43"/>
      <c r="AL7" s="22"/>
      <c r="AM7" s="22"/>
      <c r="AN7" s="22" t="str">
        <f t="shared" si="11"/>
        <v/>
      </c>
      <c r="AO7" s="43"/>
      <c r="AP7" s="22"/>
      <c r="AQ7" s="22"/>
      <c r="AR7" s="22" t="str">
        <f t="shared" si="12"/>
        <v/>
      </c>
      <c r="AS7" s="43"/>
      <c r="AT7" s="22">
        <f t="shared" si="13"/>
        <v>6</v>
      </c>
    </row>
    <row r="8">
      <c r="A8" s="20">
        <f t="shared" si="1"/>
        <v>3</v>
      </c>
      <c r="B8" s="24" t="s">
        <v>120</v>
      </c>
      <c r="C8" s="21"/>
      <c r="D8" s="42">
        <f t="shared" si="2"/>
        <v>46</v>
      </c>
      <c r="E8" s="43"/>
      <c r="F8" s="22"/>
      <c r="G8" s="22"/>
      <c r="H8" s="22"/>
      <c r="I8" s="43"/>
      <c r="J8" s="22">
        <v>1.0</v>
      </c>
      <c r="K8" s="22">
        <v>10.0</v>
      </c>
      <c r="L8" s="22">
        <f t="shared" si="4"/>
        <v>1</v>
      </c>
      <c r="M8" s="43"/>
      <c r="N8" s="22">
        <v>1.0</v>
      </c>
      <c r="O8" s="22">
        <v>10.0</v>
      </c>
      <c r="P8" s="22">
        <f t="shared" si="5"/>
        <v>1</v>
      </c>
      <c r="Q8" s="43"/>
      <c r="R8" s="22">
        <v>1.0</v>
      </c>
      <c r="S8" s="22">
        <v>10.0</v>
      </c>
      <c r="T8" s="22">
        <f t="shared" si="6"/>
        <v>1</v>
      </c>
      <c r="U8" s="43"/>
      <c r="V8" s="22">
        <v>4.0</v>
      </c>
      <c r="W8" s="22">
        <v>7.0</v>
      </c>
      <c r="X8" s="22">
        <f t="shared" si="7"/>
        <v>1</v>
      </c>
      <c r="Y8" s="6"/>
      <c r="Z8" s="22">
        <v>3.0</v>
      </c>
      <c r="AA8" s="22">
        <v>9.0</v>
      </c>
      <c r="AB8" s="22">
        <f t="shared" si="8"/>
        <v>1</v>
      </c>
      <c r="AC8" s="43"/>
      <c r="AD8" s="22"/>
      <c r="AE8" s="22"/>
      <c r="AF8" s="22"/>
      <c r="AG8" s="43"/>
      <c r="AH8" s="22"/>
      <c r="AI8" s="22"/>
      <c r="AJ8" s="22"/>
      <c r="AK8" s="43"/>
      <c r="AL8" s="22"/>
      <c r="AM8" s="22"/>
      <c r="AN8" s="22"/>
      <c r="AO8" s="43"/>
      <c r="AP8" s="22"/>
      <c r="AQ8" s="22"/>
      <c r="AR8" s="22"/>
      <c r="AS8" s="43"/>
      <c r="AT8" s="22">
        <f t="shared" si="13"/>
        <v>5</v>
      </c>
    </row>
    <row r="9">
      <c r="A9" s="20">
        <f t="shared" si="1"/>
        <v>4</v>
      </c>
      <c r="B9" s="24" t="s">
        <v>121</v>
      </c>
      <c r="C9" s="21"/>
      <c r="D9" s="42">
        <f t="shared" si="2"/>
        <v>30.5</v>
      </c>
      <c r="E9" s="43"/>
      <c r="F9" s="22">
        <v>0.0</v>
      </c>
      <c r="G9" s="22">
        <v>3.5</v>
      </c>
      <c r="H9" s="22">
        <f>IF(F9="TO", 0, IF(F9&lt;&gt;"", 1, ""))</f>
        <v>1</v>
      </c>
      <c r="I9" s="43"/>
      <c r="J9" s="22">
        <v>6.0</v>
      </c>
      <c r="K9" s="22">
        <v>5.0</v>
      </c>
      <c r="L9" s="22">
        <f t="shared" si="4"/>
        <v>1</v>
      </c>
      <c r="M9" s="43"/>
      <c r="N9" s="22">
        <v>5.0</v>
      </c>
      <c r="O9" s="22">
        <v>6.0</v>
      </c>
      <c r="P9" s="22">
        <f t="shared" si="5"/>
        <v>1</v>
      </c>
      <c r="Q9" s="43"/>
      <c r="R9" s="22"/>
      <c r="S9" s="22"/>
      <c r="T9" s="22" t="str">
        <f t="shared" si="6"/>
        <v/>
      </c>
      <c r="U9" s="43"/>
      <c r="V9" s="22">
        <v>1.0</v>
      </c>
      <c r="W9" s="22">
        <v>10.0</v>
      </c>
      <c r="X9" s="22">
        <f t="shared" si="7"/>
        <v>1</v>
      </c>
      <c r="Y9" s="6"/>
      <c r="Z9" s="22">
        <v>5.0</v>
      </c>
      <c r="AA9" s="22">
        <v>6.0</v>
      </c>
      <c r="AB9" s="22">
        <f t="shared" si="8"/>
        <v>1</v>
      </c>
      <c r="AC9" s="43"/>
      <c r="AD9" s="22"/>
      <c r="AE9" s="22"/>
      <c r="AF9" s="22" t="str">
        <f>IF(AD9="TO", 0, IF(AD9&lt;&gt;"", 1, ""))</f>
        <v/>
      </c>
      <c r="AG9" s="43"/>
      <c r="AH9" s="22"/>
      <c r="AI9" s="22"/>
      <c r="AJ9" s="22" t="str">
        <f>IF(AH9="TO", 0, IF(AH9&lt;&gt;"", 1, ""))</f>
        <v/>
      </c>
      <c r="AK9" s="43"/>
      <c r="AL9" s="22"/>
      <c r="AM9" s="22"/>
      <c r="AN9" s="22" t="str">
        <f>IF(AL9="TO", 0, IF(AL9&lt;&gt;"", 1, ""))</f>
        <v/>
      </c>
      <c r="AO9" s="43"/>
      <c r="AP9" s="22"/>
      <c r="AQ9" s="22"/>
      <c r="AR9" s="22" t="str">
        <f>IF(AP9="TO", 0, IF(AP9&lt;&gt;"", 1, ""))</f>
        <v/>
      </c>
      <c r="AS9" s="43"/>
      <c r="AT9" s="22">
        <f t="shared" si="13"/>
        <v>5</v>
      </c>
    </row>
    <row r="10">
      <c r="A10" s="20">
        <f t="shared" si="1"/>
        <v>5</v>
      </c>
      <c r="B10" s="24" t="s">
        <v>122</v>
      </c>
      <c r="C10" s="21"/>
      <c r="D10" s="42">
        <f t="shared" si="2"/>
        <v>29</v>
      </c>
      <c r="E10" s="43"/>
      <c r="F10" s="22"/>
      <c r="G10" s="22"/>
      <c r="H10" s="22"/>
      <c r="I10" s="43"/>
      <c r="J10" s="22">
        <v>7.0</v>
      </c>
      <c r="K10" s="22">
        <v>4.0</v>
      </c>
      <c r="L10" s="22">
        <f t="shared" si="4"/>
        <v>1</v>
      </c>
      <c r="M10" s="43"/>
      <c r="N10" s="22">
        <v>4.0</v>
      </c>
      <c r="O10" s="22">
        <v>7.0</v>
      </c>
      <c r="P10" s="22">
        <f t="shared" si="5"/>
        <v>1</v>
      </c>
      <c r="Q10" s="43"/>
      <c r="R10" s="22">
        <v>5.0</v>
      </c>
      <c r="S10" s="22">
        <v>6.0</v>
      </c>
      <c r="T10" s="22">
        <f t="shared" si="6"/>
        <v>1</v>
      </c>
      <c r="U10" s="43"/>
      <c r="V10" s="22">
        <v>6.0</v>
      </c>
      <c r="W10" s="22">
        <v>5.0</v>
      </c>
      <c r="X10" s="22">
        <f t="shared" si="7"/>
        <v>1</v>
      </c>
      <c r="Y10" s="6"/>
      <c r="Z10" s="22">
        <v>4.0</v>
      </c>
      <c r="AA10" s="22">
        <v>7.0</v>
      </c>
      <c r="AB10" s="22">
        <f t="shared" si="8"/>
        <v>1</v>
      </c>
      <c r="AC10" s="43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>
        <f t="shared" si="13"/>
        <v>5</v>
      </c>
    </row>
    <row r="11">
      <c r="A11" s="20">
        <f t="shared" si="1"/>
        <v>6</v>
      </c>
      <c r="B11" s="24" t="s">
        <v>123</v>
      </c>
      <c r="C11" s="21"/>
      <c r="D11" s="42">
        <f t="shared" si="2"/>
        <v>14</v>
      </c>
      <c r="E11" s="43"/>
      <c r="F11" s="22"/>
      <c r="G11" s="22"/>
      <c r="H11" s="22"/>
      <c r="I11" s="43"/>
      <c r="J11" s="22">
        <v>8.0</v>
      </c>
      <c r="K11" s="22">
        <v>3.0</v>
      </c>
      <c r="L11" s="22">
        <f t="shared" si="4"/>
        <v>1</v>
      </c>
      <c r="M11" s="43"/>
      <c r="N11" s="22"/>
      <c r="O11" s="22"/>
      <c r="P11" s="22"/>
      <c r="Q11" s="43"/>
      <c r="R11" s="22"/>
      <c r="S11" s="22"/>
      <c r="T11" s="22" t="str">
        <f t="shared" si="6"/>
        <v/>
      </c>
      <c r="U11" s="43"/>
      <c r="V11" s="22">
        <v>5.0</v>
      </c>
      <c r="W11" s="22">
        <v>6.0</v>
      </c>
      <c r="X11" s="22">
        <f t="shared" si="7"/>
        <v>1</v>
      </c>
      <c r="Y11" s="6"/>
      <c r="Z11" s="22">
        <v>6.0</v>
      </c>
      <c r="AA11" s="22">
        <v>5.0</v>
      </c>
      <c r="AB11" s="22">
        <f t="shared" si="8"/>
        <v>1</v>
      </c>
      <c r="AC11" s="43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>
        <f t="shared" si="13"/>
        <v>3</v>
      </c>
    </row>
    <row r="12">
      <c r="A12" s="20">
        <f t="shared" si="1"/>
        <v>7</v>
      </c>
      <c r="B12" s="24" t="s">
        <v>124</v>
      </c>
      <c r="C12" s="21"/>
      <c r="D12" s="42">
        <f t="shared" si="2"/>
        <v>12</v>
      </c>
      <c r="E12" s="43"/>
      <c r="F12" s="22"/>
      <c r="G12" s="22"/>
      <c r="H12" s="22"/>
      <c r="I12" s="43"/>
      <c r="J12" s="22">
        <v>4.0</v>
      </c>
      <c r="K12" s="22">
        <v>7.0</v>
      </c>
      <c r="L12" s="22">
        <f t="shared" si="4"/>
        <v>1</v>
      </c>
      <c r="M12" s="43"/>
      <c r="N12" s="22">
        <v>6.0</v>
      </c>
      <c r="O12" s="22">
        <v>5.0</v>
      </c>
      <c r="P12" s="22">
        <f t="shared" ref="P12:P13" si="14">IF(N12="TO", 0, IF(N12&lt;&gt;"", 1, ""))</f>
        <v>1</v>
      </c>
      <c r="Q12" s="43"/>
      <c r="R12" s="22"/>
      <c r="S12" s="22"/>
      <c r="T12" s="22" t="str">
        <f t="shared" si="6"/>
        <v/>
      </c>
      <c r="U12" s="43"/>
      <c r="V12" s="22"/>
      <c r="W12" s="22"/>
      <c r="X12" s="22" t="str">
        <f t="shared" si="7"/>
        <v/>
      </c>
      <c r="Y12" s="6"/>
      <c r="Z12" s="22"/>
      <c r="AA12" s="22"/>
      <c r="AB12" s="22" t="str">
        <f t="shared" si="8"/>
        <v/>
      </c>
      <c r="AC12" s="43"/>
      <c r="AD12" s="22"/>
      <c r="AE12" s="22"/>
      <c r="AF12" s="22"/>
      <c r="AG12" s="43"/>
      <c r="AH12" s="22"/>
      <c r="AI12" s="22"/>
      <c r="AJ12" s="22"/>
      <c r="AK12" s="43"/>
      <c r="AL12" s="22"/>
      <c r="AM12" s="22"/>
      <c r="AN12" s="22"/>
      <c r="AO12" s="43"/>
      <c r="AP12" s="22"/>
      <c r="AQ12" s="22"/>
      <c r="AR12" s="22"/>
      <c r="AS12" s="43"/>
      <c r="AT12" s="22">
        <f t="shared" si="13"/>
        <v>2</v>
      </c>
    </row>
    <row r="13">
      <c r="A13" s="20">
        <f t="shared" si="1"/>
        <v>8</v>
      </c>
      <c r="B13" s="24" t="s">
        <v>125</v>
      </c>
      <c r="C13" s="21"/>
      <c r="D13" s="42">
        <f t="shared" si="2"/>
        <v>9</v>
      </c>
      <c r="E13" s="43"/>
      <c r="F13" s="22" t="s">
        <v>34</v>
      </c>
      <c r="G13" s="22">
        <v>0.0</v>
      </c>
      <c r="H13" s="22">
        <f>IF(F13="TO", 0, IF(F13&lt;&gt;"", 1, ""))</f>
        <v>0</v>
      </c>
      <c r="I13" s="43"/>
      <c r="J13" s="22">
        <v>2.0</v>
      </c>
      <c r="K13" s="22">
        <v>9.0</v>
      </c>
      <c r="L13" s="22">
        <f t="shared" si="4"/>
        <v>1</v>
      </c>
      <c r="M13" s="43"/>
      <c r="N13" s="22"/>
      <c r="O13" s="22"/>
      <c r="P13" s="22" t="str">
        <f t="shared" si="14"/>
        <v/>
      </c>
      <c r="Q13" s="43"/>
      <c r="R13" s="22"/>
      <c r="S13" s="22"/>
      <c r="T13" s="22" t="str">
        <f t="shared" si="6"/>
        <v/>
      </c>
      <c r="U13" s="43"/>
      <c r="V13" s="22"/>
      <c r="W13" s="22"/>
      <c r="X13" s="22" t="str">
        <f t="shared" si="7"/>
        <v/>
      </c>
      <c r="Y13" s="6"/>
      <c r="Z13" s="22"/>
      <c r="AA13" s="22"/>
      <c r="AB13" s="22" t="str">
        <f t="shared" si="8"/>
        <v/>
      </c>
      <c r="AC13" s="43"/>
      <c r="AD13" s="22"/>
      <c r="AE13" s="22"/>
      <c r="AF13" s="22" t="str">
        <f>IF(AD13="TO", 0, IF(AD13&lt;&gt;"", 1, ""))</f>
        <v/>
      </c>
      <c r="AG13" s="43"/>
      <c r="AH13" s="22"/>
      <c r="AI13" s="22"/>
      <c r="AJ13" s="22" t="str">
        <f>IF(AH13="TO", 0, IF(AH13&lt;&gt;"", 1, ""))</f>
        <v/>
      </c>
      <c r="AK13" s="43"/>
      <c r="AL13" s="22"/>
      <c r="AM13" s="22"/>
      <c r="AN13" s="22" t="str">
        <f>IF(AL13="TO", 0, IF(AL13&lt;&gt;"", 1, ""))</f>
        <v/>
      </c>
      <c r="AO13" s="43"/>
      <c r="AP13" s="22"/>
      <c r="AQ13" s="22"/>
      <c r="AR13" s="22" t="str">
        <f>IF(AP13="TO", 0, IF(AP13&lt;&gt;"", 1, ""))</f>
        <v/>
      </c>
      <c r="AS13" s="43"/>
      <c r="AT13" s="22">
        <f t="shared" si="13"/>
        <v>1</v>
      </c>
    </row>
    <row r="14">
      <c r="A14" s="20">
        <f t="shared" si="1"/>
        <v>9</v>
      </c>
      <c r="B14" s="24" t="s">
        <v>126</v>
      </c>
      <c r="C14" s="21"/>
      <c r="D14" s="42">
        <f t="shared" si="2"/>
        <v>7</v>
      </c>
      <c r="E14" s="43"/>
      <c r="F14" s="22"/>
      <c r="G14" s="22"/>
      <c r="H14" s="22"/>
      <c r="I14" s="43"/>
      <c r="J14" s="22"/>
      <c r="K14" s="22"/>
      <c r="L14" s="22"/>
      <c r="M14" s="43"/>
      <c r="N14" s="22"/>
      <c r="O14" s="22"/>
      <c r="P14" s="22"/>
      <c r="Q14" s="43"/>
      <c r="R14" s="22">
        <v>4.0</v>
      </c>
      <c r="S14" s="22">
        <v>7.0</v>
      </c>
      <c r="T14" s="22">
        <f t="shared" si="6"/>
        <v>1</v>
      </c>
      <c r="U14" s="43"/>
      <c r="V14" s="22"/>
      <c r="W14" s="22"/>
      <c r="X14" s="22" t="str">
        <f t="shared" si="7"/>
        <v/>
      </c>
      <c r="Y14" s="6"/>
      <c r="Z14" s="22"/>
      <c r="AA14" s="22"/>
      <c r="AB14" s="22" t="str">
        <f t="shared" si="8"/>
        <v/>
      </c>
      <c r="AC14" s="43"/>
      <c r="AD14" s="22"/>
      <c r="AE14" s="22"/>
      <c r="AF14" s="22"/>
      <c r="AG14" s="43"/>
      <c r="AH14" s="22"/>
      <c r="AI14" s="22"/>
      <c r="AJ14" s="22"/>
      <c r="AK14" s="43"/>
      <c r="AL14" s="22"/>
      <c r="AM14" s="22"/>
      <c r="AN14" s="22"/>
      <c r="AO14" s="43"/>
      <c r="AP14" s="22"/>
      <c r="AQ14" s="22"/>
      <c r="AR14" s="22"/>
      <c r="AS14" s="43"/>
      <c r="AT14" s="22">
        <f t="shared" si="13"/>
        <v>1</v>
      </c>
    </row>
    <row r="15">
      <c r="A15" s="20">
        <f t="shared" si="1"/>
        <v>10</v>
      </c>
      <c r="B15" s="24" t="s">
        <v>127</v>
      </c>
      <c r="C15" s="21"/>
      <c r="D15" s="42">
        <f t="shared" si="2"/>
        <v>6</v>
      </c>
      <c r="E15" s="43"/>
      <c r="F15" s="22">
        <v>2.0</v>
      </c>
      <c r="G15" s="22">
        <v>6.0</v>
      </c>
      <c r="H15" s="22">
        <f>IF(F15="TO", 0, IF(F15&lt;&gt;"", 1, ""))</f>
        <v>1</v>
      </c>
      <c r="I15" s="43"/>
      <c r="J15" s="22"/>
      <c r="K15" s="22"/>
      <c r="L15" s="22" t="str">
        <f>IF(J15="TO", 0, IF(J15&lt;&gt;"", 1, ""))</f>
        <v/>
      </c>
      <c r="M15" s="43"/>
      <c r="N15" s="22"/>
      <c r="O15" s="22"/>
      <c r="P15" s="22" t="str">
        <f>IF(N15="TO", 0, IF(N15&lt;&gt;"", 1, ""))</f>
        <v/>
      </c>
      <c r="Q15" s="43"/>
      <c r="R15" s="22"/>
      <c r="S15" s="22"/>
      <c r="T15" s="22" t="str">
        <f t="shared" si="6"/>
        <v/>
      </c>
      <c r="U15" s="43"/>
      <c r="V15" s="22"/>
      <c r="W15" s="22"/>
      <c r="X15" s="22" t="str">
        <f t="shared" si="7"/>
        <v/>
      </c>
      <c r="Y15" s="6"/>
      <c r="Z15" s="22"/>
      <c r="AA15" s="22"/>
      <c r="AB15" s="22" t="str">
        <f t="shared" si="8"/>
        <v/>
      </c>
      <c r="AC15" s="43"/>
      <c r="AD15" s="22"/>
      <c r="AE15" s="22"/>
      <c r="AF15" s="22" t="str">
        <f>IF(AD15="TO", 0, IF(AD15&lt;&gt;"", 1, ""))</f>
        <v/>
      </c>
      <c r="AG15" s="43"/>
      <c r="AH15" s="22"/>
      <c r="AI15" s="22"/>
      <c r="AJ15" s="22" t="str">
        <f>IF(AH15="TO", 0, IF(AH15&lt;&gt;"", 1, ""))</f>
        <v/>
      </c>
      <c r="AK15" s="43"/>
      <c r="AL15" s="22"/>
      <c r="AM15" s="22"/>
      <c r="AN15" s="22" t="str">
        <f>IF(AL15="TO", 0, IF(AL15&lt;&gt;"", 1, ""))</f>
        <v/>
      </c>
      <c r="AO15" s="43"/>
      <c r="AP15" s="22"/>
      <c r="AQ15" s="22"/>
      <c r="AR15" s="22" t="str">
        <f>IF(AP15="TO", 0, IF(AP15&lt;&gt;"", 1, ""))</f>
        <v/>
      </c>
      <c r="AS15" s="43"/>
      <c r="AT15" s="22">
        <f t="shared" si="13"/>
        <v>1</v>
      </c>
    </row>
    <row r="16">
      <c r="A16" s="20">
        <f t="shared" si="1"/>
        <v>11</v>
      </c>
      <c r="B16" s="24" t="s">
        <v>128</v>
      </c>
      <c r="C16" s="21"/>
      <c r="D16" s="42">
        <f t="shared" si="2"/>
        <v>5</v>
      </c>
      <c r="E16" s="43"/>
      <c r="F16" s="22"/>
      <c r="G16" s="22"/>
      <c r="H16" s="22"/>
      <c r="I16" s="43"/>
      <c r="J16" s="22"/>
      <c r="K16" s="22"/>
      <c r="L16" s="22"/>
      <c r="M16" s="43"/>
      <c r="N16" s="22"/>
      <c r="O16" s="22"/>
      <c r="P16" s="22"/>
      <c r="Q16" s="43"/>
      <c r="R16" s="22">
        <v>6.0</v>
      </c>
      <c r="S16" s="22">
        <v>5.0</v>
      </c>
      <c r="T16" s="22">
        <f t="shared" si="6"/>
        <v>1</v>
      </c>
      <c r="U16" s="43"/>
      <c r="V16" s="22"/>
      <c r="W16" s="22"/>
      <c r="X16" s="22" t="str">
        <f t="shared" si="7"/>
        <v/>
      </c>
      <c r="Y16" s="6"/>
      <c r="Z16" s="22"/>
      <c r="AA16" s="22"/>
      <c r="AB16" s="22" t="str">
        <f t="shared" si="8"/>
        <v/>
      </c>
      <c r="AC16" s="43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>
        <f t="shared" si="13"/>
        <v>1</v>
      </c>
    </row>
    <row r="17">
      <c r="A17" s="20">
        <f t="shared" si="1"/>
        <v>12</v>
      </c>
      <c r="B17" s="24" t="s">
        <v>129</v>
      </c>
      <c r="C17" s="21"/>
      <c r="D17" s="42">
        <f t="shared" si="2"/>
        <v>3.5</v>
      </c>
      <c r="E17" s="43"/>
      <c r="F17" s="22">
        <v>3.0</v>
      </c>
      <c r="G17" s="22">
        <v>3.5</v>
      </c>
      <c r="H17" s="22">
        <f>IF(F17="TO", 0, IF(F17&lt;&gt;"", 1, ""))</f>
        <v>1</v>
      </c>
      <c r="I17" s="43"/>
      <c r="J17" s="22"/>
      <c r="K17" s="22"/>
      <c r="L17" s="22" t="str">
        <f>IF(J17="TO", 0, IF(J17&lt;&gt;"", 1, ""))</f>
        <v/>
      </c>
      <c r="M17" s="43"/>
      <c r="N17" s="22"/>
      <c r="O17" s="22"/>
      <c r="P17" s="22" t="str">
        <f>IF(N17="TO", 0, IF(N17&lt;&gt;"", 1, ""))</f>
        <v/>
      </c>
      <c r="Q17" s="43"/>
      <c r="R17" s="22"/>
      <c r="S17" s="22"/>
      <c r="T17" s="22" t="str">
        <f t="shared" si="6"/>
        <v/>
      </c>
      <c r="U17" s="43"/>
      <c r="V17" s="22"/>
      <c r="W17" s="22"/>
      <c r="X17" s="22" t="str">
        <f t="shared" si="7"/>
        <v/>
      </c>
      <c r="Y17" s="6"/>
      <c r="Z17" s="22"/>
      <c r="AA17" s="22"/>
      <c r="AB17" s="22" t="str">
        <f t="shared" si="8"/>
        <v/>
      </c>
      <c r="AC17" s="43"/>
      <c r="AD17" s="22"/>
      <c r="AE17" s="22"/>
      <c r="AF17" s="22" t="str">
        <f>IF(AD17="TO", 0, IF(AD17&lt;&gt;"", 1, ""))</f>
        <v/>
      </c>
      <c r="AG17" s="43"/>
      <c r="AH17" s="22"/>
      <c r="AI17" s="22"/>
      <c r="AJ17" s="22" t="str">
        <f>IF(AH17="TO", 0, IF(AH17&lt;&gt;"", 1, ""))</f>
        <v/>
      </c>
      <c r="AK17" s="43"/>
      <c r="AL17" s="22"/>
      <c r="AM17" s="22"/>
      <c r="AN17" s="22" t="str">
        <f>IF(AL17="TO", 0, IF(AL17&lt;&gt;"", 1, ""))</f>
        <v/>
      </c>
      <c r="AO17" s="43"/>
      <c r="AP17" s="22"/>
      <c r="AQ17" s="22"/>
      <c r="AR17" s="22" t="str">
        <f>IF(AP17="TO", 0, IF(AP17&lt;&gt;"", 1, ""))</f>
        <v/>
      </c>
      <c r="AS17" s="43"/>
      <c r="AT17" s="22">
        <f t="shared" si="13"/>
        <v>1</v>
      </c>
    </row>
    <row r="18">
      <c r="A18" s="55"/>
      <c r="B18" s="55"/>
      <c r="C18" s="21"/>
      <c r="D18" s="42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6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</row>
    <row r="19">
      <c r="A19" s="15"/>
      <c r="B19" s="15" t="s">
        <v>130</v>
      </c>
      <c r="C19" s="21"/>
      <c r="D19" s="42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6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</row>
    <row r="20">
      <c r="A20" s="20">
        <v>1.0</v>
      </c>
      <c r="B20" s="20" t="s">
        <v>131</v>
      </c>
      <c r="C20" s="21"/>
      <c r="D20" s="42">
        <f t="shared" ref="D20:D21" si="15">G20+K20+O20+S20+W20+AA20+AE20+AI20+AM20+AQ20</f>
        <v>10</v>
      </c>
      <c r="E20" s="43"/>
      <c r="F20" s="22" t="s">
        <v>87</v>
      </c>
      <c r="G20" s="22">
        <f>IF(OR(F20="NT", F20="TIME"), 0, IF(_xlfn.RANK.EQ(F20, $F$20:$F$21, 1)&lt;=10, 11 - _xlfn.RANK.EQ(F20, $F$20:$F$21, 1), 0))</f>
        <v>0</v>
      </c>
      <c r="H20" s="22">
        <f>IF(OR(F20="TO", F20="TIME"), 0, IF(F20&lt;&gt;"", 1, ""))</f>
        <v>1</v>
      </c>
      <c r="I20" s="43"/>
      <c r="J20" s="22" t="s">
        <v>88</v>
      </c>
      <c r="K20" s="22">
        <f>IF(OR(J20="NT", J20="TIME"), 0, IF(_xlfn.RANK.EQ(J20, $J$20:$J$21, 1)&lt;=10, 11 - _xlfn.RANK.EQ(J20, $J$20:$J$21, 1), 0))</f>
        <v>0</v>
      </c>
      <c r="L20" s="22">
        <f>IF(OR(J20="TO", J20="TIME"), 0, IF(J20&lt;&gt;"", 1, ""))</f>
        <v>0</v>
      </c>
      <c r="M20" s="43"/>
      <c r="N20" s="22" t="s">
        <v>88</v>
      </c>
      <c r="O20" s="22">
        <f>IF(OR(N20="NT", N20="TIME"), 0, IF(_xlfn.RANK.EQ(N20, $N$20:$N$21, 1)&lt;=10, 11 - _xlfn.RANK.EQ(N20, $N$20:$N$21, 1), 0))</f>
        <v>0</v>
      </c>
      <c r="P20" s="22">
        <f>IF(OR(N20="TO", N20="TIME"), 0, IF(N20&lt;&gt;"", 1, ""))</f>
        <v>0</v>
      </c>
      <c r="Q20" s="43"/>
      <c r="R20" s="22" t="s">
        <v>88</v>
      </c>
      <c r="S20" s="22">
        <f>IF(OR(R20="NT", R20="TIME"), 0, IF(_xlfn.RANK.EQ(R20, $R$20:$R$21, 1)&lt;=10, 11 - _xlfn.RANK.EQ(R20, $R$20:$R$21, 1), 0))</f>
        <v>0</v>
      </c>
      <c r="T20" s="22">
        <f>IF(OR(R20="TO", R20="TIME"), 0, IF(R20&lt;&gt;"", 1, ""))</f>
        <v>0</v>
      </c>
      <c r="U20" s="43"/>
      <c r="V20" s="22" t="s">
        <v>87</v>
      </c>
      <c r="W20" s="22">
        <f>IF(OR(V20="NT", V20="TIME"), 0, IF(_xlfn.RANK.EQ(V20, $V$20:$V$21, 1)&lt;=10, 11 - _xlfn.RANK.EQ(V20, $V$20:$V$21, 1), 0))</f>
        <v>0</v>
      </c>
      <c r="X20" s="22">
        <f>IF(OR(V20="TO", V20="TIME"), 0, IF(V20&lt;&gt;"", 1, ""))</f>
        <v>1</v>
      </c>
      <c r="Y20" s="6"/>
      <c r="Z20" s="22">
        <v>22.72</v>
      </c>
      <c r="AA20" s="22">
        <f>IF(OR(Z20="NT", Z20="TIME"), 0, IF(_xlfn.RANK.EQ(Z20, $Z$20:$Z$21, 1)&lt;=10, 11 - _xlfn.RANK.EQ(Z20, $Z$20:$Z$21, 1), 0))</f>
        <v>10</v>
      </c>
      <c r="AB20" s="22">
        <f>IF(OR(Z20="TO", Z20="TIME"), 0, IF(Z20&lt;&gt;"", 1, ""))</f>
        <v>1</v>
      </c>
      <c r="AC20" s="43"/>
      <c r="AD20" s="22" t="s">
        <v>88</v>
      </c>
      <c r="AE20" s="22">
        <f>IF(OR(AD20="NT", AD20="TIME"), 0, IF(_xlfn.RANK.EQ(AD20, $AD$20:$AD$21, 1)&lt;=10, 11 - _xlfn.RANK.EQ(AD20, $AD$20:$AD$21, 1), 0))</f>
        <v>0</v>
      </c>
      <c r="AF20" s="22">
        <f>IF(OR(AD20="TO", AD20="TIME"), 0, IF(AD20&lt;&gt;"", 1, ""))</f>
        <v>0</v>
      </c>
      <c r="AG20" s="43"/>
      <c r="AH20" s="22" t="s">
        <v>88</v>
      </c>
      <c r="AI20" s="22">
        <f>IF(OR(AH20="NT", AH20="TIME"), 0, IF(_xlfn.RANK.EQ(AH20, $AH$20:$AH$21, 1)&lt;=10, 11 - _xlfn.RANK.EQ(AH20, $AH$20:$AH$21, 1), 0))</f>
        <v>0</v>
      </c>
      <c r="AJ20" s="22">
        <f>IF(OR(AH20="TO", AH20="TIME"), 0, IF(AH20&lt;&gt;"", 1, ""))</f>
        <v>0</v>
      </c>
      <c r="AK20" s="43"/>
      <c r="AL20" s="22" t="s">
        <v>88</v>
      </c>
      <c r="AM20" s="22">
        <f>IF(OR(AL20="NT", AL20="TIME"), 0, IF(_xlfn.RANK.EQ(AL20, $AL$20:$AL$21, 1)&lt;=10, 11 - _xlfn.RANK.EQ(AL20, $AL$20:$AL$21, 1), 0))</f>
        <v>0</v>
      </c>
      <c r="AN20" s="22">
        <f>IF(OR(AL20="TO", AL20="TIME"), 0, IF(AL20&lt;&gt;"", 1, ""))</f>
        <v>0</v>
      </c>
      <c r="AO20" s="43"/>
      <c r="AP20" s="22" t="s">
        <v>88</v>
      </c>
      <c r="AQ20" s="22">
        <f>IF(OR(AP20="NT", AP20="TIME"), 0, IF(_xlfn.RANK.EQ(AP20, $AP$20:$AP$21, 1)&lt;=10, 11 - _xlfn.RANK.EQ(AP20, $AP$20:$AP$21, 1), 0))</f>
        <v>0</v>
      </c>
      <c r="AR20" s="22">
        <f>IF(OR(AP20="TO", AP20="TIME"), 0, IF(AP20&lt;&gt;"", 1, ""))</f>
        <v>0</v>
      </c>
      <c r="AS20" s="43"/>
      <c r="AT20" s="22">
        <f t="shared" ref="AT20:AT21" si="16">AR20+AN20+AJ20+AF20+AB20+X20+T20+P20+L20+H20</f>
        <v>3</v>
      </c>
    </row>
    <row r="21">
      <c r="A21" s="24"/>
      <c r="B21" s="24"/>
      <c r="C21" s="21"/>
      <c r="D21" s="42">
        <f t="shared" si="15"/>
        <v>0</v>
      </c>
      <c r="E21" s="43"/>
      <c r="F21" s="22"/>
      <c r="G21" s="22"/>
      <c r="H21" s="22"/>
      <c r="I21" s="43"/>
      <c r="J21" s="22"/>
      <c r="K21" s="22"/>
      <c r="L21" s="22" t="str">
        <f>IF(J21="TO", 0, IF(J21&lt;&gt;"", 1, ""))</f>
        <v/>
      </c>
      <c r="M21" s="43"/>
      <c r="N21" s="22"/>
      <c r="O21" s="22"/>
      <c r="P21" s="22" t="str">
        <f>IF(N21="TO", 0, IF(N21&lt;&gt;"", 1, ""))</f>
        <v/>
      </c>
      <c r="Q21" s="43"/>
      <c r="R21" s="22"/>
      <c r="S21" s="22"/>
      <c r="T21" s="22" t="str">
        <f>IF(R21="TO", 0, IF(R21&lt;&gt;"", 1, ""))</f>
        <v/>
      </c>
      <c r="U21" s="43"/>
      <c r="V21" s="22"/>
      <c r="W21" s="22"/>
      <c r="X21" s="22" t="str">
        <f>IF(V21="TO", 0, IF(V21&lt;&gt;"", 1, ""))</f>
        <v/>
      </c>
      <c r="Y21" s="6"/>
      <c r="Z21" s="22"/>
      <c r="AA21" s="22"/>
      <c r="AB21" s="22" t="str">
        <f>IF(Z21="TO", 0, IF(Z21&lt;&gt;"", 1, ""))</f>
        <v/>
      </c>
      <c r="AC21" s="43"/>
      <c r="AD21" s="22"/>
      <c r="AE21" s="22"/>
      <c r="AF21" s="22" t="str">
        <f>IF(AD21="TO", 0, IF(AD21&lt;&gt;"", 1, ""))</f>
        <v/>
      </c>
      <c r="AG21" s="43"/>
      <c r="AH21" s="22"/>
      <c r="AI21" s="22"/>
      <c r="AJ21" s="22" t="str">
        <f>IF(AH21="TO", 0, IF(AH21&lt;&gt;"", 1, ""))</f>
        <v/>
      </c>
      <c r="AK21" s="43"/>
      <c r="AL21" s="22"/>
      <c r="AM21" s="22"/>
      <c r="AN21" s="22" t="str">
        <f>IF(AL21="TO", 0, IF(AL21&lt;&gt;"", 1, ""))</f>
        <v/>
      </c>
      <c r="AO21" s="43"/>
      <c r="AP21" s="22"/>
      <c r="AQ21" s="22"/>
      <c r="AR21" s="22" t="str">
        <f>IF(AP21="TO", 0, IF(AP21&lt;&gt;"", 1, ""))</f>
        <v/>
      </c>
      <c r="AS21" s="43"/>
      <c r="AT21" s="22">
        <f t="shared" si="16"/>
        <v>0</v>
      </c>
    </row>
    <row r="22">
      <c r="A22" s="4"/>
      <c r="B22" s="4"/>
      <c r="C22" s="6"/>
      <c r="D22" s="5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6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</row>
    <row r="23">
      <c r="A23" s="15"/>
      <c r="B23" s="15" t="s">
        <v>86</v>
      </c>
      <c r="C23" s="6"/>
      <c r="D23" s="5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6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</row>
    <row r="24">
      <c r="A24" s="55"/>
      <c r="B24" s="55"/>
      <c r="C24" s="21"/>
      <c r="D24" s="42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6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</row>
    <row r="25">
      <c r="A25" s="24">
        <f t="shared" ref="A25:A31" si="17">ROW(A2)-ROW($A$2)+1</f>
        <v>1</v>
      </c>
      <c r="B25" s="24" t="s">
        <v>118</v>
      </c>
      <c r="C25" s="21"/>
      <c r="D25" s="42">
        <f t="shared" ref="D25:D31" si="18">G25+K25+O25+S25+W25+AA25+AE25+AI25+AM25+AQ25</f>
        <v>44</v>
      </c>
      <c r="E25" s="43"/>
      <c r="F25" s="22">
        <v>24.28</v>
      </c>
      <c r="G25" s="22">
        <f>IF(F25="NT", 0, IF(_xlfn.RANK.EQ(F25, $F$25:$F$31, 1)&lt;=10, 11 - _xlfn.RANK.EQ(F25, $F$25:$F$31, 1), 0))</f>
        <v>10</v>
      </c>
      <c r="H25" s="22">
        <f>IF(F25="TO", 0, IF(F25&lt;&gt;"", 1, ""))</f>
        <v>1</v>
      </c>
      <c r="I25" s="43"/>
      <c r="J25" s="22">
        <v>23.41</v>
      </c>
      <c r="K25" s="22">
        <f t="shared" ref="K25:K30" si="19">IF(OR(J25="NT", J25="TIME"), 0, IF(_xlfn.RANK.EQ(J25, $J$25:$J$31, 1)&lt;=10, 11 - _xlfn.RANK.EQ(J25, $J$25:$J$31, 1), 0))</f>
        <v>7</v>
      </c>
      <c r="L25" s="22">
        <f t="shared" ref="L25:L30" si="20">IF(OR(J25="TO", J25="TIME"), 0, IF(J25&lt;&gt;"", 1, ""))</f>
        <v>1</v>
      </c>
      <c r="M25" s="43"/>
      <c r="N25" s="22" t="s">
        <v>87</v>
      </c>
      <c r="O25" s="22">
        <f t="shared" ref="O25:O30" si="21">IF(OR(N25="NT", N25="TIME"), 0, IF(_xlfn.RANK.EQ(N25, $N$25:$N$31, 1)&lt;=10, 11 - _xlfn.RANK.EQ(N25, $N$25:$N$31, 1), 0))</f>
        <v>0</v>
      </c>
      <c r="P25" s="22">
        <f t="shared" ref="P25:P30" si="22">IF(OR(N25="TO", N25="TIME"), 0, IF(N25&lt;&gt;"", 1, ""))</f>
        <v>1</v>
      </c>
      <c r="Q25" s="43"/>
      <c r="R25" s="22">
        <v>23.03</v>
      </c>
      <c r="S25" s="22">
        <f t="shared" ref="S25:S31" si="23">IF(OR(R25="NT", R25="TIME"), 0, IF(_xlfn.RANK.EQ(R25, $R$25:$R$31, 1)&lt;=10, 11 - _xlfn.RANK.EQ(R25, $R$25:$R$31, 1), 0))</f>
        <v>10</v>
      </c>
      <c r="T25" s="22">
        <f t="shared" ref="T25:T31" si="24">IF(OR(R25="TO", R25="TIME"), 0, IF(R25&lt;&gt;"", 1, ""))</f>
        <v>1</v>
      </c>
      <c r="U25" s="43"/>
      <c r="V25" s="22">
        <v>21.5</v>
      </c>
      <c r="W25" s="22">
        <f t="shared" ref="W25:W31" si="25">IF(OR(V25="NT", V25="TIME"), 0, IF(_xlfn.RANK.EQ(V25, $V$25:$V$31, 1)&lt;=10, 11 - _xlfn.RANK.EQ(V25, $V$25:$V$31, 1), 0))</f>
        <v>9</v>
      </c>
      <c r="X25" s="22">
        <f t="shared" ref="X25:X31" si="26">IF(OR(V25="TO", V25="TIME"), 0, IF(V25&lt;&gt;"", 1, ""))</f>
        <v>1</v>
      </c>
      <c r="Y25" s="6"/>
      <c r="Z25" s="22">
        <v>22.25</v>
      </c>
      <c r="AA25" s="22">
        <f t="shared" ref="AA25:AA31" si="27">IF(OR(Z25="NT", Z25="TIME"), 0, IF(_xlfn.RANK.EQ(Z25, $Z$25:$Z$31, 1)&lt;=10, 11 - _xlfn.RANK.EQ(Z25, $Z$25:$Z$31, 1), 0))</f>
        <v>8</v>
      </c>
      <c r="AB25" s="22">
        <f t="shared" ref="AB25:AB31" si="28">IF(OR(Z25="TO", Z25="TIME"), 0, IF(Z25&lt;&gt;"", 1, ""))</f>
        <v>1</v>
      </c>
      <c r="AC25" s="43"/>
      <c r="AD25" s="22" t="s">
        <v>88</v>
      </c>
      <c r="AE25" s="22">
        <f t="shared" ref="AE25:AE31" si="29">IF(OR(AD25="NT", AD25="TIME"), 0, IF(_xlfn.RANK.EQ(AD25, $AD$25:$AD$31, 1)&lt;=10, 11 - _xlfn.RANK.EQ(AD25, $AD$25:$AD$31, 1), 0))</f>
        <v>0</v>
      </c>
      <c r="AF25" s="22">
        <f t="shared" ref="AF25:AF31" si="30">IF(OR(AD25="TO", AD25="TIME"), 0, IF(AD25&lt;&gt;"", 1, ""))</f>
        <v>0</v>
      </c>
      <c r="AG25" s="43"/>
      <c r="AH25" s="22" t="s">
        <v>88</v>
      </c>
      <c r="AI25" s="22">
        <f t="shared" ref="AI25:AI31" si="31">IF(OR(AH25="NT", AH25="TIME"), 0, IF(_xlfn.RANK.EQ(AH25, $AH$25:$AH$31, 1)&lt;=10, 11 - _xlfn.RANK.EQ(AH25, $AH$25:$AH$31, 1), 0))</f>
        <v>0</v>
      </c>
      <c r="AJ25" s="22">
        <f t="shared" ref="AJ25:AJ31" si="32">IF(OR(AH25="TO", AH25="TIME"), 0, IF(AH25&lt;&gt;"", 1, ""))</f>
        <v>0</v>
      </c>
      <c r="AK25" s="43"/>
      <c r="AL25" s="22" t="s">
        <v>88</v>
      </c>
      <c r="AM25" s="22">
        <f t="shared" ref="AM25:AM31" si="33">IF(OR(AL25="NT", AL25="TIME"), 0, IF(_xlfn.RANK.EQ(AL25, $AL$25:$AL$31, 1)&lt;=10, 11 - _xlfn.RANK.EQ(AL25, $AL$25:$AL$31, 1), 0))</f>
        <v>0</v>
      </c>
      <c r="AN25" s="22">
        <f t="shared" ref="AN25:AN31" si="34">IF(OR(AL25="TO", AL25="TIME"), 0, IF(AL25&lt;&gt;"", 1, ""))</f>
        <v>0</v>
      </c>
      <c r="AO25" s="43"/>
      <c r="AP25" s="22" t="s">
        <v>88</v>
      </c>
      <c r="AQ25" s="22">
        <f t="shared" ref="AQ25:AQ31" si="35">IF(OR(AP25="NT", AP25="TIME"), 0, IF(_xlfn.RANK.EQ(AP25, $AP$25:$AP$31, 1)&lt;=10, 11 - _xlfn.RANK.EQ(AP25, $AP$25:$AP$31, 1), 0))</f>
        <v>0</v>
      </c>
      <c r="AR25" s="22">
        <f t="shared" ref="AR25:AR31" si="36">IF(OR(AP25="TO", AP25="TIME"), 0, IF(AP25&lt;&gt;"", 1, ""))</f>
        <v>0</v>
      </c>
      <c r="AS25" s="43"/>
      <c r="AT25" s="22">
        <f t="shared" ref="AT25:AT31" si="37">AR25+AN25+AJ25+AF25+AB25+X25+T25+P25+L25+H25</f>
        <v>6</v>
      </c>
    </row>
    <row r="26">
      <c r="A26" s="24">
        <f t="shared" si="17"/>
        <v>2</v>
      </c>
      <c r="B26" s="24" t="s">
        <v>122</v>
      </c>
      <c r="C26" s="21"/>
      <c r="D26" s="42">
        <f t="shared" si="18"/>
        <v>40</v>
      </c>
      <c r="E26" s="43"/>
      <c r="F26" s="22"/>
      <c r="G26" s="22"/>
      <c r="H26" s="22"/>
      <c r="I26" s="43"/>
      <c r="J26" s="22">
        <v>19.57</v>
      </c>
      <c r="K26" s="22">
        <f t="shared" si="19"/>
        <v>10</v>
      </c>
      <c r="L26" s="22">
        <f t="shared" si="20"/>
        <v>1</v>
      </c>
      <c r="M26" s="43"/>
      <c r="N26" s="22">
        <v>18.27</v>
      </c>
      <c r="O26" s="22">
        <f t="shared" si="21"/>
        <v>10</v>
      </c>
      <c r="P26" s="22">
        <f t="shared" si="22"/>
        <v>1</v>
      </c>
      <c r="Q26" s="43"/>
      <c r="R26" s="22" t="s">
        <v>87</v>
      </c>
      <c r="S26" s="22">
        <f t="shared" si="23"/>
        <v>0</v>
      </c>
      <c r="T26" s="22">
        <f t="shared" si="24"/>
        <v>1</v>
      </c>
      <c r="U26" s="43"/>
      <c r="V26" s="22">
        <v>18.44</v>
      </c>
      <c r="W26" s="22">
        <f t="shared" si="25"/>
        <v>10</v>
      </c>
      <c r="X26" s="22">
        <f t="shared" si="26"/>
        <v>1</v>
      </c>
      <c r="Y26" s="6"/>
      <c r="Z26" s="22">
        <v>21.03</v>
      </c>
      <c r="AA26" s="22">
        <f t="shared" si="27"/>
        <v>10</v>
      </c>
      <c r="AB26" s="22">
        <f t="shared" si="28"/>
        <v>1</v>
      </c>
      <c r="AC26" s="43"/>
      <c r="AD26" s="22" t="s">
        <v>88</v>
      </c>
      <c r="AE26" s="22">
        <f t="shared" si="29"/>
        <v>0</v>
      </c>
      <c r="AF26" s="22">
        <f t="shared" si="30"/>
        <v>0</v>
      </c>
      <c r="AG26" s="43"/>
      <c r="AH26" s="22" t="s">
        <v>88</v>
      </c>
      <c r="AI26" s="22">
        <f t="shared" si="31"/>
        <v>0</v>
      </c>
      <c r="AJ26" s="22">
        <f t="shared" si="32"/>
        <v>0</v>
      </c>
      <c r="AK26" s="43"/>
      <c r="AL26" s="22" t="s">
        <v>88</v>
      </c>
      <c r="AM26" s="22">
        <f t="shared" si="33"/>
        <v>0</v>
      </c>
      <c r="AN26" s="22">
        <f t="shared" si="34"/>
        <v>0</v>
      </c>
      <c r="AO26" s="43"/>
      <c r="AP26" s="22" t="s">
        <v>88</v>
      </c>
      <c r="AQ26" s="22">
        <f t="shared" si="35"/>
        <v>0</v>
      </c>
      <c r="AR26" s="22">
        <f t="shared" si="36"/>
        <v>0</v>
      </c>
      <c r="AS26" s="43"/>
      <c r="AT26" s="22">
        <f t="shared" si="37"/>
        <v>5</v>
      </c>
    </row>
    <row r="27">
      <c r="A27" s="24">
        <f t="shared" si="17"/>
        <v>3</v>
      </c>
      <c r="B27" s="24" t="s">
        <v>132</v>
      </c>
      <c r="C27" s="21"/>
      <c r="D27" s="42">
        <f t="shared" si="18"/>
        <v>39</v>
      </c>
      <c r="E27" s="43"/>
      <c r="F27" s="22" t="s">
        <v>87</v>
      </c>
      <c r="G27" s="22">
        <f>IF(F27="NT", 0, IF(_xlfn.RANK.EQ(F27, $F$25:$F$31, 1)&lt;=10, 11 - _xlfn.RANK.EQ(F27, $F$25:$F$31, 1), 0))</f>
        <v>0</v>
      </c>
      <c r="H27" s="22">
        <f>IF(F27="TO", 0, IF(F27&lt;&gt;"", 1, ""))</f>
        <v>1</v>
      </c>
      <c r="I27" s="43"/>
      <c r="J27" s="22">
        <v>28.19</v>
      </c>
      <c r="K27" s="22">
        <f t="shared" si="19"/>
        <v>6</v>
      </c>
      <c r="L27" s="22">
        <f t="shared" si="20"/>
        <v>1</v>
      </c>
      <c r="M27" s="43"/>
      <c r="N27" s="22">
        <v>25.03</v>
      </c>
      <c r="O27" s="22">
        <f t="shared" si="21"/>
        <v>9</v>
      </c>
      <c r="P27" s="22">
        <f t="shared" si="22"/>
        <v>1</v>
      </c>
      <c r="Q27" s="43"/>
      <c r="R27" s="22">
        <v>24.72</v>
      </c>
      <c r="S27" s="22">
        <f t="shared" si="23"/>
        <v>9</v>
      </c>
      <c r="T27" s="22">
        <f t="shared" si="24"/>
        <v>1</v>
      </c>
      <c r="U27" s="43"/>
      <c r="V27" s="22">
        <v>23.96</v>
      </c>
      <c r="W27" s="22">
        <f t="shared" si="25"/>
        <v>8</v>
      </c>
      <c r="X27" s="22">
        <f t="shared" si="26"/>
        <v>1</v>
      </c>
      <c r="Y27" s="6"/>
      <c r="Z27" s="22">
        <v>25.47</v>
      </c>
      <c r="AA27" s="22">
        <f t="shared" si="27"/>
        <v>7</v>
      </c>
      <c r="AB27" s="22">
        <f t="shared" si="28"/>
        <v>1</v>
      </c>
      <c r="AC27" s="43"/>
      <c r="AD27" s="22" t="s">
        <v>88</v>
      </c>
      <c r="AE27" s="22">
        <f t="shared" si="29"/>
        <v>0</v>
      </c>
      <c r="AF27" s="22">
        <f t="shared" si="30"/>
        <v>0</v>
      </c>
      <c r="AG27" s="43"/>
      <c r="AH27" s="22" t="s">
        <v>88</v>
      </c>
      <c r="AI27" s="22">
        <f t="shared" si="31"/>
        <v>0</v>
      </c>
      <c r="AJ27" s="22">
        <f t="shared" si="32"/>
        <v>0</v>
      </c>
      <c r="AK27" s="43"/>
      <c r="AL27" s="22" t="s">
        <v>88</v>
      </c>
      <c r="AM27" s="22">
        <f t="shared" si="33"/>
        <v>0</v>
      </c>
      <c r="AN27" s="22">
        <f t="shared" si="34"/>
        <v>0</v>
      </c>
      <c r="AO27" s="43"/>
      <c r="AP27" s="22" t="s">
        <v>88</v>
      </c>
      <c r="AQ27" s="22">
        <f t="shared" si="35"/>
        <v>0</v>
      </c>
      <c r="AR27" s="22">
        <f t="shared" si="36"/>
        <v>0</v>
      </c>
      <c r="AS27" s="43"/>
      <c r="AT27" s="22">
        <f t="shared" si="37"/>
        <v>6</v>
      </c>
    </row>
    <row r="28">
      <c r="A28" s="24">
        <f t="shared" si="17"/>
        <v>4</v>
      </c>
      <c r="B28" s="24" t="s">
        <v>123</v>
      </c>
      <c r="C28" s="21"/>
      <c r="D28" s="42">
        <f t="shared" si="18"/>
        <v>33</v>
      </c>
      <c r="E28" s="43"/>
      <c r="F28" s="22"/>
      <c r="G28" s="22"/>
      <c r="H28" s="22"/>
      <c r="I28" s="43"/>
      <c r="J28" s="22">
        <v>22.57</v>
      </c>
      <c r="K28" s="22">
        <f t="shared" si="19"/>
        <v>9</v>
      </c>
      <c r="L28" s="22">
        <f t="shared" si="20"/>
        <v>1</v>
      </c>
      <c r="M28" s="43"/>
      <c r="N28" s="22">
        <v>27.09</v>
      </c>
      <c r="O28" s="22">
        <f t="shared" si="21"/>
        <v>8</v>
      </c>
      <c r="P28" s="22">
        <f t="shared" si="22"/>
        <v>1</v>
      </c>
      <c r="Q28" s="43"/>
      <c r="R28" s="22" t="s">
        <v>88</v>
      </c>
      <c r="S28" s="22">
        <f t="shared" si="23"/>
        <v>0</v>
      </c>
      <c r="T28" s="22">
        <f t="shared" si="24"/>
        <v>0</v>
      </c>
      <c r="U28" s="43"/>
      <c r="V28" s="22">
        <v>31.31</v>
      </c>
      <c r="W28" s="22">
        <f t="shared" si="25"/>
        <v>7</v>
      </c>
      <c r="X28" s="22">
        <f t="shared" si="26"/>
        <v>1</v>
      </c>
      <c r="Y28" s="6"/>
      <c r="Z28" s="22">
        <v>21.31</v>
      </c>
      <c r="AA28" s="22">
        <f t="shared" si="27"/>
        <v>9</v>
      </c>
      <c r="AB28" s="22">
        <f t="shared" si="28"/>
        <v>1</v>
      </c>
      <c r="AC28" s="43"/>
      <c r="AD28" s="22" t="s">
        <v>88</v>
      </c>
      <c r="AE28" s="22">
        <f t="shared" si="29"/>
        <v>0</v>
      </c>
      <c r="AF28" s="22">
        <f t="shared" si="30"/>
        <v>0</v>
      </c>
      <c r="AG28" s="43"/>
      <c r="AH28" s="22" t="s">
        <v>88</v>
      </c>
      <c r="AI28" s="22">
        <f t="shared" si="31"/>
        <v>0</v>
      </c>
      <c r="AJ28" s="22">
        <f t="shared" si="32"/>
        <v>0</v>
      </c>
      <c r="AK28" s="43"/>
      <c r="AL28" s="22" t="s">
        <v>88</v>
      </c>
      <c r="AM28" s="22">
        <f t="shared" si="33"/>
        <v>0</v>
      </c>
      <c r="AN28" s="22">
        <f t="shared" si="34"/>
        <v>0</v>
      </c>
      <c r="AO28" s="43"/>
      <c r="AP28" s="22" t="s">
        <v>88</v>
      </c>
      <c r="AQ28" s="22">
        <f t="shared" si="35"/>
        <v>0</v>
      </c>
      <c r="AR28" s="22">
        <f t="shared" si="36"/>
        <v>0</v>
      </c>
      <c r="AS28" s="43"/>
      <c r="AT28" s="22">
        <f t="shared" si="37"/>
        <v>4</v>
      </c>
    </row>
    <row r="29">
      <c r="A29" s="24">
        <f t="shared" si="17"/>
        <v>5</v>
      </c>
      <c r="B29" s="24" t="s">
        <v>125</v>
      </c>
      <c r="C29" s="21"/>
      <c r="D29" s="42">
        <f t="shared" si="18"/>
        <v>17</v>
      </c>
      <c r="E29" s="43"/>
      <c r="F29" s="22">
        <v>40.65</v>
      </c>
      <c r="G29" s="22">
        <f t="shared" ref="G29:G30" si="38">IF(F29="NT", 0, IF(_xlfn.RANK.EQ(F29, $F$25:$F$31, 1)&lt;=10, 11 - _xlfn.RANK.EQ(F29, $F$25:$F$31, 1), 0))</f>
        <v>9</v>
      </c>
      <c r="H29" s="22">
        <f t="shared" ref="H29:H30" si="39">IF(F29="TO", 0, IF(F29&lt;&gt;"", 1, ""))</f>
        <v>1</v>
      </c>
      <c r="I29" s="43"/>
      <c r="J29" s="22">
        <v>22.78</v>
      </c>
      <c r="K29" s="22">
        <f t="shared" si="19"/>
        <v>8</v>
      </c>
      <c r="L29" s="22">
        <f t="shared" si="20"/>
        <v>1</v>
      </c>
      <c r="M29" s="43"/>
      <c r="N29" s="22" t="s">
        <v>88</v>
      </c>
      <c r="O29" s="22">
        <f t="shared" si="21"/>
        <v>0</v>
      </c>
      <c r="P29" s="22">
        <f t="shared" si="22"/>
        <v>0</v>
      </c>
      <c r="Q29" s="43"/>
      <c r="R29" s="22" t="s">
        <v>88</v>
      </c>
      <c r="S29" s="22">
        <f t="shared" si="23"/>
        <v>0</v>
      </c>
      <c r="T29" s="22">
        <f t="shared" si="24"/>
        <v>0</v>
      </c>
      <c r="U29" s="43"/>
      <c r="V29" s="22" t="s">
        <v>88</v>
      </c>
      <c r="W29" s="22">
        <f t="shared" si="25"/>
        <v>0</v>
      </c>
      <c r="X29" s="22">
        <f t="shared" si="26"/>
        <v>0</v>
      </c>
      <c r="Y29" s="6"/>
      <c r="Z29" s="22" t="s">
        <v>88</v>
      </c>
      <c r="AA29" s="22">
        <f t="shared" si="27"/>
        <v>0</v>
      </c>
      <c r="AB29" s="22">
        <f t="shared" si="28"/>
        <v>0</v>
      </c>
      <c r="AC29" s="43"/>
      <c r="AD29" s="22" t="s">
        <v>88</v>
      </c>
      <c r="AE29" s="22">
        <f t="shared" si="29"/>
        <v>0</v>
      </c>
      <c r="AF29" s="22">
        <f t="shared" si="30"/>
        <v>0</v>
      </c>
      <c r="AG29" s="43"/>
      <c r="AH29" s="22" t="s">
        <v>88</v>
      </c>
      <c r="AI29" s="22">
        <f t="shared" si="31"/>
        <v>0</v>
      </c>
      <c r="AJ29" s="22">
        <f t="shared" si="32"/>
        <v>0</v>
      </c>
      <c r="AK29" s="43"/>
      <c r="AL29" s="22" t="s">
        <v>88</v>
      </c>
      <c r="AM29" s="22">
        <f t="shared" si="33"/>
        <v>0</v>
      </c>
      <c r="AN29" s="22">
        <f t="shared" si="34"/>
        <v>0</v>
      </c>
      <c r="AO29" s="43"/>
      <c r="AP29" s="22" t="s">
        <v>88</v>
      </c>
      <c r="AQ29" s="22">
        <f t="shared" si="35"/>
        <v>0</v>
      </c>
      <c r="AR29" s="22">
        <f t="shared" si="36"/>
        <v>0</v>
      </c>
      <c r="AS29" s="43"/>
      <c r="AT29" s="22">
        <f t="shared" si="37"/>
        <v>2</v>
      </c>
    </row>
    <row r="30" ht="15.75" customHeight="1">
      <c r="A30" s="24">
        <f t="shared" si="17"/>
        <v>6</v>
      </c>
      <c r="B30" s="24" t="s">
        <v>131</v>
      </c>
      <c r="C30" s="21"/>
      <c r="D30" s="42">
        <f t="shared" si="18"/>
        <v>0</v>
      </c>
      <c r="E30" s="43"/>
      <c r="F30" s="22" t="s">
        <v>87</v>
      </c>
      <c r="G30" s="22">
        <f t="shared" si="38"/>
        <v>0</v>
      </c>
      <c r="H30" s="22">
        <f t="shared" si="39"/>
        <v>1</v>
      </c>
      <c r="I30" s="43"/>
      <c r="J30" s="22" t="s">
        <v>88</v>
      </c>
      <c r="K30" s="22">
        <f t="shared" si="19"/>
        <v>0</v>
      </c>
      <c r="L30" s="22">
        <f t="shared" si="20"/>
        <v>0</v>
      </c>
      <c r="M30" s="43"/>
      <c r="N30" s="22" t="s">
        <v>88</v>
      </c>
      <c r="O30" s="22">
        <f t="shared" si="21"/>
        <v>0</v>
      </c>
      <c r="P30" s="22">
        <f t="shared" si="22"/>
        <v>0</v>
      </c>
      <c r="Q30" s="43"/>
      <c r="R30" s="22" t="s">
        <v>88</v>
      </c>
      <c r="S30" s="22">
        <f t="shared" si="23"/>
        <v>0</v>
      </c>
      <c r="T30" s="22">
        <f t="shared" si="24"/>
        <v>0</v>
      </c>
      <c r="U30" s="43"/>
      <c r="V30" s="22" t="s">
        <v>88</v>
      </c>
      <c r="W30" s="22">
        <f t="shared" si="25"/>
        <v>0</v>
      </c>
      <c r="X30" s="22">
        <f t="shared" si="26"/>
        <v>0</v>
      </c>
      <c r="Y30" s="6"/>
      <c r="Z30" s="22" t="s">
        <v>88</v>
      </c>
      <c r="AA30" s="22">
        <f t="shared" si="27"/>
        <v>0</v>
      </c>
      <c r="AB30" s="22">
        <f t="shared" si="28"/>
        <v>0</v>
      </c>
      <c r="AC30" s="43"/>
      <c r="AD30" s="22" t="s">
        <v>88</v>
      </c>
      <c r="AE30" s="22">
        <f t="shared" si="29"/>
        <v>0</v>
      </c>
      <c r="AF30" s="22">
        <f t="shared" si="30"/>
        <v>0</v>
      </c>
      <c r="AG30" s="43"/>
      <c r="AH30" s="22" t="s">
        <v>88</v>
      </c>
      <c r="AI30" s="22">
        <f t="shared" si="31"/>
        <v>0</v>
      </c>
      <c r="AJ30" s="22">
        <f t="shared" si="32"/>
        <v>0</v>
      </c>
      <c r="AK30" s="43"/>
      <c r="AL30" s="22" t="s">
        <v>88</v>
      </c>
      <c r="AM30" s="22">
        <f t="shared" si="33"/>
        <v>0</v>
      </c>
      <c r="AN30" s="22">
        <f t="shared" si="34"/>
        <v>0</v>
      </c>
      <c r="AO30" s="43"/>
      <c r="AP30" s="22" t="s">
        <v>88</v>
      </c>
      <c r="AQ30" s="22">
        <f t="shared" si="35"/>
        <v>0</v>
      </c>
      <c r="AR30" s="22">
        <f t="shared" si="36"/>
        <v>0</v>
      </c>
      <c r="AS30" s="43"/>
      <c r="AT30" s="22">
        <f t="shared" si="37"/>
        <v>1</v>
      </c>
    </row>
    <row r="31" ht="15.75" customHeight="1">
      <c r="A31" s="24">
        <f t="shared" si="17"/>
        <v>7</v>
      </c>
      <c r="B31" s="24" t="s">
        <v>128</v>
      </c>
      <c r="C31" s="21"/>
      <c r="D31" s="42">
        <f t="shared" si="18"/>
        <v>0</v>
      </c>
      <c r="E31" s="43"/>
      <c r="F31" s="22"/>
      <c r="G31" s="22"/>
      <c r="H31" s="22"/>
      <c r="I31" s="43"/>
      <c r="J31" s="22"/>
      <c r="K31" s="22"/>
      <c r="L31" s="22"/>
      <c r="M31" s="43"/>
      <c r="N31" s="22"/>
      <c r="O31" s="22"/>
      <c r="P31" s="22"/>
      <c r="Q31" s="43"/>
      <c r="R31" s="22" t="s">
        <v>87</v>
      </c>
      <c r="S31" s="22">
        <f t="shared" si="23"/>
        <v>0</v>
      </c>
      <c r="T31" s="22">
        <f t="shared" si="24"/>
        <v>1</v>
      </c>
      <c r="U31" s="43"/>
      <c r="V31" s="22" t="s">
        <v>88</v>
      </c>
      <c r="W31" s="22">
        <f t="shared" si="25"/>
        <v>0</v>
      </c>
      <c r="X31" s="22">
        <f t="shared" si="26"/>
        <v>0</v>
      </c>
      <c r="Y31" s="6"/>
      <c r="Z31" s="22" t="s">
        <v>88</v>
      </c>
      <c r="AA31" s="22">
        <f t="shared" si="27"/>
        <v>0</v>
      </c>
      <c r="AB31" s="22">
        <f t="shared" si="28"/>
        <v>0</v>
      </c>
      <c r="AC31" s="43"/>
      <c r="AD31" s="22" t="s">
        <v>88</v>
      </c>
      <c r="AE31" s="22">
        <f t="shared" si="29"/>
        <v>0</v>
      </c>
      <c r="AF31" s="22">
        <f t="shared" si="30"/>
        <v>0</v>
      </c>
      <c r="AG31" s="43"/>
      <c r="AH31" s="22" t="s">
        <v>88</v>
      </c>
      <c r="AI31" s="22">
        <f t="shared" si="31"/>
        <v>0</v>
      </c>
      <c r="AJ31" s="22">
        <f t="shared" si="32"/>
        <v>0</v>
      </c>
      <c r="AK31" s="43"/>
      <c r="AL31" s="22" t="s">
        <v>88</v>
      </c>
      <c r="AM31" s="22">
        <f t="shared" si="33"/>
        <v>0</v>
      </c>
      <c r="AN31" s="22">
        <f t="shared" si="34"/>
        <v>0</v>
      </c>
      <c r="AO31" s="43"/>
      <c r="AP31" s="22" t="s">
        <v>88</v>
      </c>
      <c r="AQ31" s="22">
        <f t="shared" si="35"/>
        <v>0</v>
      </c>
      <c r="AR31" s="22">
        <f t="shared" si="36"/>
        <v>0</v>
      </c>
      <c r="AS31" s="43"/>
      <c r="AT31" s="22">
        <f t="shared" si="37"/>
        <v>1</v>
      </c>
    </row>
    <row r="32" ht="15.75" customHeight="1">
      <c r="A32" s="25"/>
      <c r="B32" s="25"/>
      <c r="C32" s="26"/>
      <c r="D32" s="58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6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</row>
    <row r="33" ht="15.75" customHeight="1">
      <c r="A33" s="15"/>
      <c r="B33" s="15" t="s">
        <v>133</v>
      </c>
      <c r="C33" s="6"/>
      <c r="D33" s="5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6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</row>
    <row r="34" ht="15.75" customHeight="1">
      <c r="A34" s="55"/>
      <c r="B34" s="55"/>
      <c r="C34" s="6"/>
      <c r="D34" s="42"/>
      <c r="E34" s="7"/>
      <c r="F34" s="7"/>
      <c r="G34" s="43"/>
      <c r="H34" s="43"/>
      <c r="I34" s="27"/>
      <c r="J34" s="43"/>
      <c r="K34" s="43"/>
      <c r="L34" s="43"/>
      <c r="M34" s="27"/>
      <c r="N34" s="43"/>
      <c r="O34" s="43"/>
      <c r="P34" s="43"/>
      <c r="Q34" s="27"/>
      <c r="R34" s="43"/>
      <c r="S34" s="43"/>
      <c r="T34" s="43"/>
      <c r="U34" s="27"/>
      <c r="V34" s="43"/>
      <c r="W34" s="43"/>
      <c r="X34" s="43"/>
      <c r="Y34" s="6"/>
      <c r="Z34" s="43"/>
      <c r="AA34" s="43"/>
      <c r="AB34" s="43"/>
      <c r="AC34" s="7"/>
      <c r="AD34" s="43"/>
      <c r="AE34" s="43"/>
      <c r="AF34" s="43"/>
      <c r="AG34" s="7"/>
      <c r="AH34" s="43"/>
      <c r="AI34" s="43"/>
      <c r="AJ34" s="43"/>
      <c r="AK34" s="7"/>
      <c r="AL34" s="43"/>
      <c r="AM34" s="43"/>
      <c r="AN34" s="43"/>
      <c r="AO34" s="7"/>
      <c r="AP34" s="43"/>
      <c r="AQ34" s="43"/>
      <c r="AR34" s="43"/>
      <c r="AS34" s="7"/>
      <c r="AT34" s="43"/>
    </row>
    <row r="35" ht="15.75" customHeight="1">
      <c r="A35" s="24">
        <v>1.0</v>
      </c>
      <c r="B35" s="24" t="s">
        <v>134</v>
      </c>
      <c r="C35" s="6"/>
      <c r="D35" s="42">
        <f>G35+K35+O35+S35+W35+AA35+AE35+AI35+AM35+AQ35</f>
        <v>0</v>
      </c>
      <c r="E35" s="7"/>
      <c r="F35" s="22"/>
      <c r="G35" s="22"/>
      <c r="H35" s="22"/>
      <c r="I35" s="27"/>
      <c r="J35" s="22"/>
      <c r="K35" s="22"/>
      <c r="L35" s="22"/>
      <c r="M35" s="27"/>
      <c r="N35" s="22"/>
      <c r="O35" s="22"/>
      <c r="P35" s="22"/>
      <c r="Q35" s="27"/>
      <c r="R35" s="22"/>
      <c r="S35" s="22"/>
      <c r="T35" s="22"/>
      <c r="U35" s="27"/>
      <c r="V35" s="22" t="s">
        <v>87</v>
      </c>
      <c r="W35" s="22">
        <f>IF(OR(V35="NT", V35="TIME"), 0, IF(_xlfn.RANK.EQ(V35, $V$39:$V$49, 1)&lt;=10, 11 - _xlfn.RANK.EQ(V35, $V$39:$V$49, 1), 0))</f>
        <v>0</v>
      </c>
      <c r="X35" s="22">
        <f>IF(OR(V35="TO", V35="TIME"), 0, IF(V35&lt;&gt;"", 1, ""))</f>
        <v>1</v>
      </c>
      <c r="Y35" s="6"/>
      <c r="Z35" s="22" t="s">
        <v>87</v>
      </c>
      <c r="AA35" s="22">
        <v>0.0</v>
      </c>
      <c r="AB35" s="22">
        <f>IF(OR(Z35="TO", Z35="TIME"), 0, IF(Z35&lt;&gt;"", 1, ""))</f>
        <v>1</v>
      </c>
      <c r="AC35" s="7"/>
      <c r="AD35" s="22" t="s">
        <v>88</v>
      </c>
      <c r="AE35" s="22">
        <f>IF(OR(AD35="NT", AD35="TIME"), 0, IF(_xlfn.RANK.EQ(AD35, $AD$39:$AD$49, 1)&lt;=10, 11 - _xlfn.RANK.EQ(AD35, $AD$39:$AD$49, 1), 0))</f>
        <v>0</v>
      </c>
      <c r="AF35" s="22">
        <f>IF(OR(AD35="TO", AD35="TIME"), 0, IF(AD35&lt;&gt;"", 1, ""))</f>
        <v>0</v>
      </c>
      <c r="AG35" s="7"/>
      <c r="AH35" s="22" t="s">
        <v>88</v>
      </c>
      <c r="AI35" s="22">
        <f>IF(OR(AH35="NT", AH35="TIME"), 0, IF(_xlfn.RANK.EQ(AH35, $AH$39:$AH$49, 1)&lt;=10, 11 - _xlfn.RANK.EQ(AH35, $AH$39:$AH$49, 1), 0))</f>
        <v>0</v>
      </c>
      <c r="AJ35" s="22">
        <f>IF(OR(AH35="TO", AH35="TIME"), 0, IF(AH35&lt;&gt;"", 1, ""))</f>
        <v>0</v>
      </c>
      <c r="AK35" s="7"/>
      <c r="AL35" s="22" t="s">
        <v>88</v>
      </c>
      <c r="AM35" s="22">
        <f>IF(OR(AL35="NT", AL35="TIME"), 0, IF(_xlfn.RANK.EQ(AL35, $AL$39:$AL$49, 1)&lt;=10, 11 - _xlfn.RANK.EQ(AL35, $AL$39:$AL$49, 1), 0))</f>
        <v>0</v>
      </c>
      <c r="AN35" s="22">
        <f>IF(OR(AL35="TO", AL35="TIME"), 0, IF(AL35&lt;&gt;"", 1, ""))</f>
        <v>0</v>
      </c>
      <c r="AO35" s="7"/>
      <c r="AP35" s="22" t="s">
        <v>88</v>
      </c>
      <c r="AQ35" s="22">
        <f>IF(OR(AP35="NT", AP35="TIME"), 0, IF(_xlfn.RANK.EQ(AP35, $AP$39:$AP$49, 1)&lt;=10, 11 - _xlfn.RANK.EQ(AP35, $AP$39:$AP$49, 1), 0))</f>
        <v>0</v>
      </c>
      <c r="AR35" s="22">
        <f>IF(OR(AP35="TO", AP35="TIME"), 0, IF(AP35&lt;&gt;"", 1, ""))</f>
        <v>0</v>
      </c>
      <c r="AS35" s="7"/>
      <c r="AT35" s="22">
        <f>AR35+AN35+AJ35+AF35+AB35+X35+T35+P35+L35+H35</f>
        <v>2</v>
      </c>
    </row>
    <row r="36" ht="15.75" customHeight="1">
      <c r="A36" s="4"/>
      <c r="B36" s="4"/>
      <c r="C36" s="6"/>
      <c r="D36" s="5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6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</row>
    <row r="37" ht="15.75" customHeight="1">
      <c r="A37" s="15"/>
      <c r="B37" s="15" t="s">
        <v>91</v>
      </c>
      <c r="C37" s="6"/>
      <c r="D37" s="5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6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</row>
    <row r="38" ht="15.75" customHeight="1">
      <c r="A38" s="55"/>
      <c r="B38" s="55"/>
      <c r="C38" s="6"/>
      <c r="D38" s="42"/>
      <c r="E38" s="7"/>
      <c r="F38" s="7"/>
      <c r="G38" s="43"/>
      <c r="H38" s="43"/>
      <c r="I38" s="27"/>
      <c r="J38" s="43"/>
      <c r="K38" s="43"/>
      <c r="L38" s="43"/>
      <c r="M38" s="27"/>
      <c r="N38" s="43"/>
      <c r="O38" s="43"/>
      <c r="P38" s="43"/>
      <c r="Q38" s="27"/>
      <c r="R38" s="43"/>
      <c r="S38" s="43"/>
      <c r="T38" s="43"/>
      <c r="U38" s="27"/>
      <c r="V38" s="43"/>
      <c r="W38" s="43"/>
      <c r="X38" s="43"/>
      <c r="Y38" s="6"/>
      <c r="Z38" s="43"/>
      <c r="AA38" s="43"/>
      <c r="AB38" s="43"/>
      <c r="AC38" s="7"/>
      <c r="AD38" s="43"/>
      <c r="AE38" s="43"/>
      <c r="AF38" s="43"/>
      <c r="AG38" s="7"/>
      <c r="AH38" s="43"/>
      <c r="AI38" s="43"/>
      <c r="AJ38" s="43"/>
      <c r="AK38" s="7"/>
      <c r="AL38" s="43"/>
      <c r="AM38" s="43"/>
      <c r="AN38" s="43"/>
      <c r="AO38" s="7"/>
      <c r="AP38" s="43"/>
      <c r="AQ38" s="43"/>
      <c r="AR38" s="43"/>
      <c r="AS38" s="7"/>
      <c r="AT38" s="43"/>
    </row>
    <row r="39" ht="15.75" customHeight="1">
      <c r="A39" s="24">
        <f t="shared" ref="A39:A49" si="40">ROW(A2)-ROW($A$2)+1</f>
        <v>1</v>
      </c>
      <c r="B39" s="24" t="s">
        <v>135</v>
      </c>
      <c r="C39" s="6"/>
      <c r="D39" s="42">
        <f t="shared" ref="D39:D49" si="41">G39+K39+O39+S39+W39+AA39+AE39+AI39+AM39+AQ39</f>
        <v>48</v>
      </c>
      <c r="E39" s="7"/>
      <c r="F39" s="22">
        <v>28.434</v>
      </c>
      <c r="G39" s="22">
        <f>IF(F39="NT", 0, IF(_xlfn.RANK.EQ(F39, $F$39:$F$44, 1)&lt;=10, 11 - _xlfn.RANK.EQ(F39, $F$39:$F$44, 1), 0))</f>
        <v>10</v>
      </c>
      <c r="H39" s="22">
        <f>IF(OR(F39="TO", F39="TIME"), 0, IF(F39&lt;&gt;"", 1, ""))</f>
        <v>1</v>
      </c>
      <c r="I39" s="27"/>
      <c r="J39" s="22">
        <v>29.289</v>
      </c>
      <c r="K39" s="22">
        <f t="shared" ref="K39:K49" si="42">IF(OR(J39="NT", J39="TIME"), 0, IF(_xlfn.RANK.EQ(J39, $J$39:$J$49, 1)&lt;=10, 11 - _xlfn.RANK.EQ(J39, $J$39:$J$49, 1), 0))</f>
        <v>7</v>
      </c>
      <c r="L39" s="22">
        <f t="shared" ref="L39:L49" si="43">IF(OR(J39="TO", J39="TIME"), 0, IF(J39&lt;&gt;"", 1, ""))</f>
        <v>1</v>
      </c>
      <c r="M39" s="27"/>
      <c r="N39" s="22">
        <v>30.56</v>
      </c>
      <c r="O39" s="22">
        <f t="shared" ref="O39:O48" si="44">IF(OR(N39="NT", N39="TIME"), 0, IF(_xlfn.RANK.EQ(N39, $N$39:$N$48, 1)&lt;=10, 11 - _xlfn.RANK.EQ(N39, $N$39:$N$48, 1), 0))</f>
        <v>7</v>
      </c>
      <c r="P39" s="22">
        <f t="shared" ref="P39:P48" si="45">IF(OR(N39="TO", N39="TIME"), 0, IF(N39&lt;&gt;"", 1, ""))</f>
        <v>1</v>
      </c>
      <c r="Q39" s="27"/>
      <c r="R39" s="22">
        <v>29.985</v>
      </c>
      <c r="S39" s="22">
        <f t="shared" ref="S39:S49" si="46">IF(OR(R39="NT", R39="TIME"), 0, IF(_xlfn.RANK.EQ(R39, $R$39:$R$49, 1)&lt;=10, 11 - _xlfn.RANK.EQ(R39, $R$39:$R$49, 1), 0))</f>
        <v>8</v>
      </c>
      <c r="T39" s="22">
        <f t="shared" ref="T39:T49" si="47">IF(OR(R39="TO", R39="TIME"), 0, IF(R39&lt;&gt;"", 1, ""))</f>
        <v>1</v>
      </c>
      <c r="U39" s="27"/>
      <c r="V39" s="22">
        <v>31.539</v>
      </c>
      <c r="W39" s="22">
        <f t="shared" ref="W39:W49" si="48">IF(OR(V39="NT", V39="TIME"), 0, IF(_xlfn.RANK.EQ(V39, $V$39:$V$49, 1)&lt;=10, 11 - _xlfn.RANK.EQ(V39, $V$39:$V$49, 1), 0))</f>
        <v>9</v>
      </c>
      <c r="X39" s="22">
        <f t="shared" ref="X39:X49" si="49">IF(OR(V39="TO", V39="TIME"), 0, IF(V39&lt;&gt;"", 1, ""))</f>
        <v>1</v>
      </c>
      <c r="Y39" s="6"/>
      <c r="Z39" s="22">
        <v>37.006</v>
      </c>
      <c r="AA39" s="22">
        <f t="shared" ref="AA39:AA49" si="50">IF(OR(Z39="NT", Z39="TIME"), 0, IF(_xlfn.RANK.EQ(Z39, $Z$39:$Z$49, 1)&lt;=10, 11 - _xlfn.RANK.EQ(Z39, $Z$39:$Z$49, 1), 0))</f>
        <v>7</v>
      </c>
      <c r="AB39" s="22">
        <f t="shared" ref="AB39:AB49" si="51">IF(OR(Z39="TO", Z39="TIME"), 0, IF(Z39&lt;&gt;"", 1, ""))</f>
        <v>1</v>
      </c>
      <c r="AC39" s="7"/>
      <c r="AD39" s="22" t="s">
        <v>88</v>
      </c>
      <c r="AE39" s="22">
        <f t="shared" ref="AE39:AE49" si="52">IF(OR(AD39="NT", AD39="TIME"), 0, IF(_xlfn.RANK.EQ(AD39, $AD$39:$AD$49, 1)&lt;=10, 11 - _xlfn.RANK.EQ(AD39, $AD$39:$AD$49, 1), 0))</f>
        <v>0</v>
      </c>
      <c r="AF39" s="22">
        <f t="shared" ref="AF39:AF49" si="53">IF(OR(AD39="TO", AD39="TIME"), 0, IF(AD39&lt;&gt;"", 1, ""))</f>
        <v>0</v>
      </c>
      <c r="AG39" s="7"/>
      <c r="AH39" s="22" t="s">
        <v>88</v>
      </c>
      <c r="AI39" s="22">
        <f t="shared" ref="AI39:AI49" si="54">IF(OR(AH39="NT", AH39="TIME"), 0, IF(_xlfn.RANK.EQ(AH39, $AH$39:$AH$49, 1)&lt;=10, 11 - _xlfn.RANK.EQ(AH39, $AH$39:$AH$49, 1), 0))</f>
        <v>0</v>
      </c>
      <c r="AJ39" s="22">
        <f t="shared" ref="AJ39:AJ49" si="55">IF(OR(AH39="TO", AH39="TIME"), 0, IF(AH39&lt;&gt;"", 1, ""))</f>
        <v>0</v>
      </c>
      <c r="AK39" s="7"/>
      <c r="AL39" s="22" t="s">
        <v>88</v>
      </c>
      <c r="AM39" s="22">
        <f t="shared" ref="AM39:AM49" si="56">IF(OR(AL39="NT", AL39="TIME"), 0, IF(_xlfn.RANK.EQ(AL39, $AL$39:$AL$49, 1)&lt;=10, 11 - _xlfn.RANK.EQ(AL39, $AL$39:$AL$49, 1), 0))</f>
        <v>0</v>
      </c>
      <c r="AN39" s="22">
        <f t="shared" ref="AN39:AN49" si="57">IF(OR(AL39="TO", AL39="TIME"), 0, IF(AL39&lt;&gt;"", 1, ""))</f>
        <v>0</v>
      </c>
      <c r="AO39" s="7"/>
      <c r="AP39" s="22" t="s">
        <v>88</v>
      </c>
      <c r="AQ39" s="22">
        <f t="shared" ref="AQ39:AQ49" si="58">IF(OR(AP39="NT", AP39="TIME"), 0, IF(_xlfn.RANK.EQ(AP39, $AP$39:$AP$49, 1)&lt;=10, 11 - _xlfn.RANK.EQ(AP39, $AP$39:$AP$49, 1), 0))</f>
        <v>0</v>
      </c>
      <c r="AR39" s="22">
        <f t="shared" ref="AR39:AR49" si="59">IF(OR(AP39="TO", AP39="TIME"), 0, IF(AP39&lt;&gt;"", 1, ""))</f>
        <v>0</v>
      </c>
      <c r="AS39" s="7"/>
      <c r="AT39" s="22">
        <f t="shared" ref="AT39:AT49" si="60">AR39+AN39+AJ39+AF39+AB39+X39+T39+P39+L39+H39</f>
        <v>6</v>
      </c>
    </row>
    <row r="40" ht="15.75" customHeight="1">
      <c r="A40" s="24">
        <f t="shared" si="40"/>
        <v>2</v>
      </c>
      <c r="B40" s="24" t="s">
        <v>122</v>
      </c>
      <c r="C40" s="6"/>
      <c r="D40" s="42">
        <f t="shared" si="41"/>
        <v>45</v>
      </c>
      <c r="E40" s="7"/>
      <c r="F40" s="59"/>
      <c r="G40" s="22"/>
      <c r="H40" s="22"/>
      <c r="I40" s="27"/>
      <c r="J40" s="22">
        <v>31.011</v>
      </c>
      <c r="K40" s="22">
        <f t="shared" si="42"/>
        <v>5</v>
      </c>
      <c r="L40" s="22">
        <f t="shared" si="43"/>
        <v>1</v>
      </c>
      <c r="M40" s="27"/>
      <c r="N40" s="22">
        <v>24.47</v>
      </c>
      <c r="O40" s="22">
        <f t="shared" si="44"/>
        <v>10</v>
      </c>
      <c r="P40" s="22">
        <f t="shared" si="45"/>
        <v>1</v>
      </c>
      <c r="Q40" s="27"/>
      <c r="R40" s="22">
        <v>23.691</v>
      </c>
      <c r="S40" s="22">
        <f t="shared" si="46"/>
        <v>10</v>
      </c>
      <c r="T40" s="22">
        <f t="shared" si="47"/>
        <v>1</v>
      </c>
      <c r="U40" s="27"/>
      <c r="V40" s="22">
        <v>29.738</v>
      </c>
      <c r="W40" s="22">
        <f t="shared" si="48"/>
        <v>10</v>
      </c>
      <c r="X40" s="22">
        <f t="shared" si="49"/>
        <v>1</v>
      </c>
      <c r="Y40" s="6"/>
      <c r="Z40" s="22">
        <v>23.563</v>
      </c>
      <c r="AA40" s="22">
        <f t="shared" si="50"/>
        <v>10</v>
      </c>
      <c r="AB40" s="22">
        <f t="shared" si="51"/>
        <v>1</v>
      </c>
      <c r="AC40" s="7"/>
      <c r="AD40" s="22" t="s">
        <v>88</v>
      </c>
      <c r="AE40" s="22">
        <f t="shared" si="52"/>
        <v>0</v>
      </c>
      <c r="AF40" s="22">
        <f t="shared" si="53"/>
        <v>0</v>
      </c>
      <c r="AG40" s="7"/>
      <c r="AH40" s="22" t="s">
        <v>88</v>
      </c>
      <c r="AI40" s="22">
        <f t="shared" si="54"/>
        <v>0</v>
      </c>
      <c r="AJ40" s="22">
        <f t="shared" si="55"/>
        <v>0</v>
      </c>
      <c r="AK40" s="7"/>
      <c r="AL40" s="22" t="s">
        <v>88</v>
      </c>
      <c r="AM40" s="22">
        <f t="shared" si="56"/>
        <v>0</v>
      </c>
      <c r="AN40" s="22">
        <f t="shared" si="57"/>
        <v>0</v>
      </c>
      <c r="AO40" s="7"/>
      <c r="AP40" s="22" t="s">
        <v>88</v>
      </c>
      <c r="AQ40" s="22">
        <f t="shared" si="58"/>
        <v>0</v>
      </c>
      <c r="AR40" s="22">
        <f t="shared" si="59"/>
        <v>0</v>
      </c>
      <c r="AS40" s="7"/>
      <c r="AT40" s="22">
        <f t="shared" si="60"/>
        <v>5</v>
      </c>
    </row>
    <row r="41" ht="15.75" customHeight="1">
      <c r="A41" s="24">
        <f t="shared" si="40"/>
        <v>3</v>
      </c>
      <c r="B41" s="24" t="s">
        <v>118</v>
      </c>
      <c r="C41" s="6"/>
      <c r="D41" s="42">
        <f t="shared" si="41"/>
        <v>41</v>
      </c>
      <c r="E41" s="7"/>
      <c r="F41" s="59">
        <v>35.091</v>
      </c>
      <c r="G41" s="22">
        <f>IF(F41="NT", 0, IF(_xlfn.RANK.EQ(F41, $F$39:$F$44, 1)&lt;=10, 11 - _xlfn.RANK.EQ(F41, $F$39:$F$44, 1), 0))</f>
        <v>9</v>
      </c>
      <c r="H41" s="22">
        <f>IF(OR(F41="TO", F41="TIME"), 0, IF(F41&lt;&gt;"", 1, ""))</f>
        <v>1</v>
      </c>
      <c r="I41" s="27"/>
      <c r="J41" s="22">
        <v>34.211</v>
      </c>
      <c r="K41" s="22">
        <f t="shared" si="42"/>
        <v>4</v>
      </c>
      <c r="L41" s="22">
        <f t="shared" si="43"/>
        <v>1</v>
      </c>
      <c r="M41" s="27"/>
      <c r="N41" s="22">
        <v>34.62</v>
      </c>
      <c r="O41" s="22">
        <f t="shared" si="44"/>
        <v>6</v>
      </c>
      <c r="P41" s="22">
        <f t="shared" si="45"/>
        <v>1</v>
      </c>
      <c r="Q41" s="27"/>
      <c r="R41" s="22">
        <v>30.795</v>
      </c>
      <c r="S41" s="22">
        <f t="shared" si="46"/>
        <v>7</v>
      </c>
      <c r="T41" s="22">
        <f t="shared" si="47"/>
        <v>1</v>
      </c>
      <c r="U41" s="27"/>
      <c r="V41" s="22">
        <v>33.551</v>
      </c>
      <c r="W41" s="22">
        <f t="shared" si="48"/>
        <v>7</v>
      </c>
      <c r="X41" s="22">
        <f t="shared" si="49"/>
        <v>1</v>
      </c>
      <c r="Y41" s="6"/>
      <c r="Z41" s="22">
        <v>34.122</v>
      </c>
      <c r="AA41" s="22">
        <f t="shared" si="50"/>
        <v>8</v>
      </c>
      <c r="AB41" s="22">
        <f t="shared" si="51"/>
        <v>1</v>
      </c>
      <c r="AC41" s="7"/>
      <c r="AD41" s="22" t="s">
        <v>88</v>
      </c>
      <c r="AE41" s="22">
        <f t="shared" si="52"/>
        <v>0</v>
      </c>
      <c r="AF41" s="22">
        <f t="shared" si="53"/>
        <v>0</v>
      </c>
      <c r="AG41" s="7"/>
      <c r="AH41" s="22" t="s">
        <v>88</v>
      </c>
      <c r="AI41" s="22">
        <f t="shared" si="54"/>
        <v>0</v>
      </c>
      <c r="AJ41" s="22">
        <f t="shared" si="55"/>
        <v>0</v>
      </c>
      <c r="AK41" s="7"/>
      <c r="AL41" s="22" t="s">
        <v>88</v>
      </c>
      <c r="AM41" s="22">
        <f t="shared" si="56"/>
        <v>0</v>
      </c>
      <c r="AN41" s="22">
        <f t="shared" si="57"/>
        <v>0</v>
      </c>
      <c r="AO41" s="7"/>
      <c r="AP41" s="22" t="s">
        <v>88</v>
      </c>
      <c r="AQ41" s="22">
        <f t="shared" si="58"/>
        <v>0</v>
      </c>
      <c r="AR41" s="22">
        <f t="shared" si="59"/>
        <v>0</v>
      </c>
      <c r="AS41" s="7"/>
      <c r="AT41" s="22">
        <f t="shared" si="60"/>
        <v>6</v>
      </c>
    </row>
    <row r="42" ht="15.75" customHeight="1">
      <c r="A42" s="24">
        <f t="shared" si="40"/>
        <v>4</v>
      </c>
      <c r="B42" s="24" t="s">
        <v>123</v>
      </c>
      <c r="C42" s="6"/>
      <c r="D42" s="42">
        <f t="shared" si="41"/>
        <v>35</v>
      </c>
      <c r="E42" s="7"/>
      <c r="F42" s="59"/>
      <c r="G42" s="22"/>
      <c r="H42" s="22"/>
      <c r="I42" s="27"/>
      <c r="J42" s="22">
        <v>28.199</v>
      </c>
      <c r="K42" s="22">
        <f t="shared" si="42"/>
        <v>9</v>
      </c>
      <c r="L42" s="22">
        <f t="shared" si="43"/>
        <v>1</v>
      </c>
      <c r="M42" s="27"/>
      <c r="N42" s="22">
        <v>27.65</v>
      </c>
      <c r="O42" s="22">
        <f t="shared" si="44"/>
        <v>9</v>
      </c>
      <c r="P42" s="22">
        <f t="shared" si="45"/>
        <v>1</v>
      </c>
      <c r="Q42" s="27"/>
      <c r="R42" s="22" t="s">
        <v>88</v>
      </c>
      <c r="S42" s="22">
        <f t="shared" si="46"/>
        <v>0</v>
      </c>
      <c r="T42" s="22">
        <f t="shared" si="47"/>
        <v>0</v>
      </c>
      <c r="U42" s="27"/>
      <c r="V42" s="22">
        <v>32.96</v>
      </c>
      <c r="W42" s="22">
        <f t="shared" si="48"/>
        <v>8</v>
      </c>
      <c r="X42" s="22">
        <f t="shared" si="49"/>
        <v>1</v>
      </c>
      <c r="Y42" s="6"/>
      <c r="Z42" s="22">
        <v>28.752</v>
      </c>
      <c r="AA42" s="22">
        <f t="shared" si="50"/>
        <v>9</v>
      </c>
      <c r="AB42" s="22">
        <f t="shared" si="51"/>
        <v>1</v>
      </c>
      <c r="AC42" s="7"/>
      <c r="AD42" s="22" t="s">
        <v>88</v>
      </c>
      <c r="AE42" s="22">
        <f t="shared" si="52"/>
        <v>0</v>
      </c>
      <c r="AF42" s="22">
        <f t="shared" si="53"/>
        <v>0</v>
      </c>
      <c r="AG42" s="7"/>
      <c r="AH42" s="22" t="s">
        <v>88</v>
      </c>
      <c r="AI42" s="22">
        <f t="shared" si="54"/>
        <v>0</v>
      </c>
      <c r="AJ42" s="22">
        <f t="shared" si="55"/>
        <v>0</v>
      </c>
      <c r="AK42" s="7"/>
      <c r="AL42" s="22" t="s">
        <v>88</v>
      </c>
      <c r="AM42" s="22">
        <f t="shared" si="56"/>
        <v>0</v>
      </c>
      <c r="AN42" s="22">
        <f t="shared" si="57"/>
        <v>0</v>
      </c>
      <c r="AO42" s="7"/>
      <c r="AP42" s="22" t="s">
        <v>88</v>
      </c>
      <c r="AQ42" s="22">
        <f t="shared" si="58"/>
        <v>0</v>
      </c>
      <c r="AR42" s="22">
        <f t="shared" si="59"/>
        <v>0</v>
      </c>
      <c r="AS42" s="7"/>
      <c r="AT42" s="22">
        <f t="shared" si="60"/>
        <v>4</v>
      </c>
    </row>
    <row r="43" ht="15.75" customHeight="1">
      <c r="A43" s="24">
        <f t="shared" si="40"/>
        <v>5</v>
      </c>
      <c r="B43" s="24" t="s">
        <v>136</v>
      </c>
      <c r="C43" s="6"/>
      <c r="D43" s="42">
        <f t="shared" si="41"/>
        <v>26</v>
      </c>
      <c r="E43" s="7"/>
      <c r="F43" s="59">
        <v>62.12</v>
      </c>
      <c r="G43" s="22">
        <f>IF(F43="NT", 0, IF(_xlfn.RANK.EQ(F43, $F$39:$F$44, 1)&lt;=10, 11 - _xlfn.RANK.EQ(F43, $F$39:$F$44, 1), 0))</f>
        <v>8</v>
      </c>
      <c r="H43" s="22">
        <f>IF(OR(F43="TO", F43="TIME"), 0, IF(F43&lt;&gt;"", 1, ""))</f>
        <v>1</v>
      </c>
      <c r="I43" s="27"/>
      <c r="J43" s="22">
        <v>61.504</v>
      </c>
      <c r="K43" s="22">
        <f t="shared" si="42"/>
        <v>3</v>
      </c>
      <c r="L43" s="22">
        <f t="shared" si="43"/>
        <v>1</v>
      </c>
      <c r="M43" s="27"/>
      <c r="N43" s="22" t="s">
        <v>88</v>
      </c>
      <c r="O43" s="22">
        <f t="shared" si="44"/>
        <v>0</v>
      </c>
      <c r="P43" s="22">
        <f t="shared" si="45"/>
        <v>0</v>
      </c>
      <c r="Q43" s="27"/>
      <c r="R43" s="22">
        <v>56.358</v>
      </c>
      <c r="S43" s="22">
        <f t="shared" si="46"/>
        <v>3</v>
      </c>
      <c r="T43" s="22">
        <f t="shared" si="47"/>
        <v>1</v>
      </c>
      <c r="U43" s="27"/>
      <c r="V43" s="22">
        <v>72.213</v>
      </c>
      <c r="W43" s="22">
        <f t="shared" si="48"/>
        <v>6</v>
      </c>
      <c r="X43" s="22">
        <f t="shared" si="49"/>
        <v>1</v>
      </c>
      <c r="Y43" s="6"/>
      <c r="Z43" s="22">
        <v>64.213</v>
      </c>
      <c r="AA43" s="22">
        <f t="shared" si="50"/>
        <v>6</v>
      </c>
      <c r="AB43" s="22">
        <f t="shared" si="51"/>
        <v>1</v>
      </c>
      <c r="AC43" s="7"/>
      <c r="AD43" s="22" t="s">
        <v>88</v>
      </c>
      <c r="AE43" s="22">
        <f t="shared" si="52"/>
        <v>0</v>
      </c>
      <c r="AF43" s="22">
        <f t="shared" si="53"/>
        <v>0</v>
      </c>
      <c r="AG43" s="7"/>
      <c r="AH43" s="22" t="s">
        <v>88</v>
      </c>
      <c r="AI43" s="22">
        <f t="shared" si="54"/>
        <v>0</v>
      </c>
      <c r="AJ43" s="22">
        <f t="shared" si="55"/>
        <v>0</v>
      </c>
      <c r="AK43" s="7"/>
      <c r="AL43" s="22" t="s">
        <v>88</v>
      </c>
      <c r="AM43" s="22">
        <f t="shared" si="56"/>
        <v>0</v>
      </c>
      <c r="AN43" s="22">
        <f t="shared" si="57"/>
        <v>0</v>
      </c>
      <c r="AO43" s="7"/>
      <c r="AP43" s="22" t="s">
        <v>88</v>
      </c>
      <c r="AQ43" s="22">
        <f t="shared" si="58"/>
        <v>0</v>
      </c>
      <c r="AR43" s="22">
        <f t="shared" si="59"/>
        <v>0</v>
      </c>
      <c r="AS43" s="7"/>
      <c r="AT43" s="22">
        <f t="shared" si="60"/>
        <v>5</v>
      </c>
    </row>
    <row r="44" ht="15.75" customHeight="1">
      <c r="A44" s="24">
        <f t="shared" si="40"/>
        <v>6</v>
      </c>
      <c r="B44" s="24" t="s">
        <v>137</v>
      </c>
      <c r="C44" s="6"/>
      <c r="D44" s="42">
        <f t="shared" si="41"/>
        <v>25</v>
      </c>
      <c r="E44" s="7"/>
      <c r="F44" s="59"/>
      <c r="G44" s="22"/>
      <c r="H44" s="22"/>
      <c r="I44" s="27"/>
      <c r="J44" s="22">
        <v>28.392</v>
      </c>
      <c r="K44" s="22">
        <f t="shared" si="42"/>
        <v>8</v>
      </c>
      <c r="L44" s="22">
        <f t="shared" si="43"/>
        <v>1</v>
      </c>
      <c r="M44" s="27"/>
      <c r="N44" s="22">
        <v>28.71</v>
      </c>
      <c r="O44" s="22">
        <f t="shared" si="44"/>
        <v>8</v>
      </c>
      <c r="P44" s="22">
        <f t="shared" si="45"/>
        <v>1</v>
      </c>
      <c r="Q44" s="27"/>
      <c r="R44" s="22">
        <v>23.966</v>
      </c>
      <c r="S44" s="22">
        <f t="shared" si="46"/>
        <v>9</v>
      </c>
      <c r="T44" s="22">
        <f t="shared" si="47"/>
        <v>1</v>
      </c>
      <c r="U44" s="27"/>
      <c r="V44" s="22" t="s">
        <v>88</v>
      </c>
      <c r="W44" s="22">
        <f t="shared" si="48"/>
        <v>0</v>
      </c>
      <c r="X44" s="22">
        <f t="shared" si="49"/>
        <v>0</v>
      </c>
      <c r="Y44" s="6"/>
      <c r="Z44" s="22" t="s">
        <v>88</v>
      </c>
      <c r="AA44" s="22">
        <f t="shared" si="50"/>
        <v>0</v>
      </c>
      <c r="AB44" s="22">
        <f t="shared" si="51"/>
        <v>0</v>
      </c>
      <c r="AC44" s="7"/>
      <c r="AD44" s="22" t="s">
        <v>88</v>
      </c>
      <c r="AE44" s="22">
        <f t="shared" si="52"/>
        <v>0</v>
      </c>
      <c r="AF44" s="22">
        <f t="shared" si="53"/>
        <v>0</v>
      </c>
      <c r="AG44" s="7"/>
      <c r="AH44" s="22" t="s">
        <v>88</v>
      </c>
      <c r="AI44" s="22">
        <f t="shared" si="54"/>
        <v>0</v>
      </c>
      <c r="AJ44" s="22">
        <f t="shared" si="55"/>
        <v>0</v>
      </c>
      <c r="AK44" s="7"/>
      <c r="AL44" s="22" t="s">
        <v>88</v>
      </c>
      <c r="AM44" s="22">
        <f t="shared" si="56"/>
        <v>0</v>
      </c>
      <c r="AN44" s="22">
        <f t="shared" si="57"/>
        <v>0</v>
      </c>
      <c r="AO44" s="7"/>
      <c r="AP44" s="22" t="s">
        <v>88</v>
      </c>
      <c r="AQ44" s="22">
        <f t="shared" si="58"/>
        <v>0</v>
      </c>
      <c r="AR44" s="22">
        <f t="shared" si="59"/>
        <v>0</v>
      </c>
      <c r="AS44" s="7"/>
      <c r="AT44" s="22">
        <f t="shared" si="60"/>
        <v>3</v>
      </c>
    </row>
    <row r="45" ht="15.75" customHeight="1">
      <c r="A45" s="24">
        <f t="shared" si="40"/>
        <v>7</v>
      </c>
      <c r="B45" s="24" t="s">
        <v>125</v>
      </c>
      <c r="C45" s="6"/>
      <c r="D45" s="42">
        <f t="shared" si="41"/>
        <v>10</v>
      </c>
      <c r="E45" s="7"/>
      <c r="F45" s="59" t="s">
        <v>87</v>
      </c>
      <c r="G45" s="22">
        <f>IF(F45="NT", 0, IF(_xlfn.RANK.EQ(F45, $F$39:$F$44, 1)&lt;=10, 11 - _xlfn.RANK.EQ(F45, $F$39:$F$44, 1), 0))</f>
        <v>0</v>
      </c>
      <c r="H45" s="22">
        <f>IF(OR(F45="TO", F45="TIME"), 0, IF(F45&lt;&gt;"", 1, ""))</f>
        <v>1</v>
      </c>
      <c r="I45" s="27"/>
      <c r="J45" s="22">
        <v>24.613</v>
      </c>
      <c r="K45" s="22">
        <f t="shared" si="42"/>
        <v>10</v>
      </c>
      <c r="L45" s="22">
        <f t="shared" si="43"/>
        <v>1</v>
      </c>
      <c r="M45" s="27"/>
      <c r="N45" s="22" t="s">
        <v>88</v>
      </c>
      <c r="O45" s="22">
        <f t="shared" si="44"/>
        <v>0</v>
      </c>
      <c r="P45" s="22">
        <f t="shared" si="45"/>
        <v>0</v>
      </c>
      <c r="Q45" s="27"/>
      <c r="R45" s="22" t="s">
        <v>88</v>
      </c>
      <c r="S45" s="22">
        <f t="shared" si="46"/>
        <v>0</v>
      </c>
      <c r="T45" s="22">
        <f t="shared" si="47"/>
        <v>0</v>
      </c>
      <c r="U45" s="27"/>
      <c r="V45" s="22" t="s">
        <v>88</v>
      </c>
      <c r="W45" s="22">
        <f t="shared" si="48"/>
        <v>0</v>
      </c>
      <c r="X45" s="22">
        <f t="shared" si="49"/>
        <v>0</v>
      </c>
      <c r="Y45" s="6"/>
      <c r="Z45" s="22" t="s">
        <v>88</v>
      </c>
      <c r="AA45" s="22">
        <f t="shared" si="50"/>
        <v>0</v>
      </c>
      <c r="AB45" s="22">
        <f t="shared" si="51"/>
        <v>0</v>
      </c>
      <c r="AC45" s="7"/>
      <c r="AD45" s="22" t="s">
        <v>88</v>
      </c>
      <c r="AE45" s="22">
        <f t="shared" si="52"/>
        <v>0</v>
      </c>
      <c r="AF45" s="22">
        <f t="shared" si="53"/>
        <v>0</v>
      </c>
      <c r="AG45" s="7"/>
      <c r="AH45" s="22" t="s">
        <v>88</v>
      </c>
      <c r="AI45" s="22">
        <f t="shared" si="54"/>
        <v>0</v>
      </c>
      <c r="AJ45" s="22">
        <f t="shared" si="55"/>
        <v>0</v>
      </c>
      <c r="AK45" s="7"/>
      <c r="AL45" s="22" t="s">
        <v>88</v>
      </c>
      <c r="AM45" s="22">
        <f t="shared" si="56"/>
        <v>0</v>
      </c>
      <c r="AN45" s="22">
        <f t="shared" si="57"/>
        <v>0</v>
      </c>
      <c r="AO45" s="7"/>
      <c r="AP45" s="22" t="s">
        <v>88</v>
      </c>
      <c r="AQ45" s="22">
        <f t="shared" si="58"/>
        <v>0</v>
      </c>
      <c r="AR45" s="22">
        <f t="shared" si="59"/>
        <v>0</v>
      </c>
      <c r="AS45" s="7"/>
      <c r="AT45" s="22">
        <f t="shared" si="60"/>
        <v>2</v>
      </c>
    </row>
    <row r="46" ht="15.75" customHeight="1">
      <c r="A46" s="24">
        <f t="shared" si="40"/>
        <v>8</v>
      </c>
      <c r="B46" s="24" t="s">
        <v>138</v>
      </c>
      <c r="C46" s="6"/>
      <c r="D46" s="42">
        <f t="shared" si="41"/>
        <v>9</v>
      </c>
      <c r="E46" s="7"/>
      <c r="F46" s="59"/>
      <c r="G46" s="22"/>
      <c r="H46" s="22"/>
      <c r="I46" s="27"/>
      <c r="J46" s="22" t="s">
        <v>87</v>
      </c>
      <c r="K46" s="22">
        <f t="shared" si="42"/>
        <v>0</v>
      </c>
      <c r="L46" s="22">
        <f t="shared" si="43"/>
        <v>1</v>
      </c>
      <c r="M46" s="27"/>
      <c r="N46" s="22">
        <v>45.45</v>
      </c>
      <c r="O46" s="22">
        <f t="shared" si="44"/>
        <v>5</v>
      </c>
      <c r="P46" s="22">
        <f t="shared" si="45"/>
        <v>1</v>
      </c>
      <c r="Q46" s="27"/>
      <c r="R46" s="22">
        <v>44.314</v>
      </c>
      <c r="S46" s="22">
        <f t="shared" si="46"/>
        <v>4</v>
      </c>
      <c r="T46" s="22">
        <f t="shared" si="47"/>
        <v>1</v>
      </c>
      <c r="U46" s="27"/>
      <c r="V46" s="22" t="s">
        <v>87</v>
      </c>
      <c r="W46" s="22">
        <f t="shared" si="48"/>
        <v>0</v>
      </c>
      <c r="X46" s="22">
        <f t="shared" si="49"/>
        <v>1</v>
      </c>
      <c r="Y46" s="6"/>
      <c r="Z46" s="22" t="s">
        <v>87</v>
      </c>
      <c r="AA46" s="22">
        <f t="shared" si="50"/>
        <v>0</v>
      </c>
      <c r="AB46" s="22">
        <f t="shared" si="51"/>
        <v>1</v>
      </c>
      <c r="AC46" s="7"/>
      <c r="AD46" s="22" t="s">
        <v>88</v>
      </c>
      <c r="AE46" s="22">
        <f t="shared" si="52"/>
        <v>0</v>
      </c>
      <c r="AF46" s="22">
        <f t="shared" si="53"/>
        <v>0</v>
      </c>
      <c r="AG46" s="7"/>
      <c r="AH46" s="22" t="s">
        <v>88</v>
      </c>
      <c r="AI46" s="22">
        <f t="shared" si="54"/>
        <v>0</v>
      </c>
      <c r="AJ46" s="22">
        <f t="shared" si="55"/>
        <v>0</v>
      </c>
      <c r="AK46" s="7"/>
      <c r="AL46" s="22" t="s">
        <v>88</v>
      </c>
      <c r="AM46" s="22">
        <f t="shared" si="56"/>
        <v>0</v>
      </c>
      <c r="AN46" s="22">
        <f t="shared" si="57"/>
        <v>0</v>
      </c>
      <c r="AO46" s="7"/>
      <c r="AP46" s="22" t="s">
        <v>88</v>
      </c>
      <c r="AQ46" s="22">
        <f t="shared" si="58"/>
        <v>0</v>
      </c>
      <c r="AR46" s="22">
        <f t="shared" si="59"/>
        <v>0</v>
      </c>
      <c r="AS46" s="7"/>
      <c r="AT46" s="22">
        <f t="shared" si="60"/>
        <v>5</v>
      </c>
    </row>
    <row r="47" ht="15.75" customHeight="1">
      <c r="A47" s="24">
        <f t="shared" si="40"/>
        <v>9</v>
      </c>
      <c r="B47" s="24" t="s">
        <v>139</v>
      </c>
      <c r="C47" s="6"/>
      <c r="D47" s="42">
        <f t="shared" si="41"/>
        <v>6</v>
      </c>
      <c r="E47" s="7"/>
      <c r="F47" s="59" t="s">
        <v>87</v>
      </c>
      <c r="G47" s="22">
        <f t="shared" ref="G47:G48" si="61">IF(F47="NT", 0, IF(_xlfn.RANK.EQ(F47, $F$39:$F$44, 1)&lt;=10, 11 - _xlfn.RANK.EQ(F47, $F$39:$F$44, 1), 0))</f>
        <v>0</v>
      </c>
      <c r="H47" s="22">
        <f t="shared" ref="H47:H48" si="62">IF(OR(F47="TO", F47="TIME"), 0, IF(F47&lt;&gt;"", 1, ""))</f>
        <v>1</v>
      </c>
      <c r="I47" s="27"/>
      <c r="J47" s="22">
        <v>29.908</v>
      </c>
      <c r="K47" s="22">
        <f t="shared" si="42"/>
        <v>6</v>
      </c>
      <c r="L47" s="22">
        <f t="shared" si="43"/>
        <v>1</v>
      </c>
      <c r="M47" s="27"/>
      <c r="N47" s="22" t="s">
        <v>88</v>
      </c>
      <c r="O47" s="22">
        <f t="shared" si="44"/>
        <v>0</v>
      </c>
      <c r="P47" s="22">
        <f t="shared" si="45"/>
        <v>0</v>
      </c>
      <c r="Q47" s="27"/>
      <c r="R47" s="22" t="s">
        <v>88</v>
      </c>
      <c r="S47" s="22">
        <f t="shared" si="46"/>
        <v>0</v>
      </c>
      <c r="T47" s="22">
        <f t="shared" si="47"/>
        <v>0</v>
      </c>
      <c r="U47" s="27"/>
      <c r="V47" s="22" t="s">
        <v>88</v>
      </c>
      <c r="W47" s="22">
        <f t="shared" si="48"/>
        <v>0</v>
      </c>
      <c r="X47" s="22">
        <f t="shared" si="49"/>
        <v>0</v>
      </c>
      <c r="Y47" s="6"/>
      <c r="Z47" s="22" t="s">
        <v>88</v>
      </c>
      <c r="AA47" s="22">
        <f t="shared" si="50"/>
        <v>0</v>
      </c>
      <c r="AB47" s="22">
        <f t="shared" si="51"/>
        <v>0</v>
      </c>
      <c r="AC47" s="7"/>
      <c r="AD47" s="22" t="s">
        <v>88</v>
      </c>
      <c r="AE47" s="22">
        <f t="shared" si="52"/>
        <v>0</v>
      </c>
      <c r="AF47" s="22">
        <f t="shared" si="53"/>
        <v>0</v>
      </c>
      <c r="AG47" s="7"/>
      <c r="AH47" s="22" t="s">
        <v>88</v>
      </c>
      <c r="AI47" s="22">
        <f t="shared" si="54"/>
        <v>0</v>
      </c>
      <c r="AJ47" s="22">
        <f t="shared" si="55"/>
        <v>0</v>
      </c>
      <c r="AK47" s="7"/>
      <c r="AL47" s="22" t="s">
        <v>88</v>
      </c>
      <c r="AM47" s="22">
        <f t="shared" si="56"/>
        <v>0</v>
      </c>
      <c r="AN47" s="22">
        <f t="shared" si="57"/>
        <v>0</v>
      </c>
      <c r="AO47" s="7"/>
      <c r="AP47" s="22" t="s">
        <v>88</v>
      </c>
      <c r="AQ47" s="22">
        <f t="shared" si="58"/>
        <v>0</v>
      </c>
      <c r="AR47" s="22">
        <f t="shared" si="59"/>
        <v>0</v>
      </c>
      <c r="AS47" s="7"/>
      <c r="AT47" s="22">
        <f t="shared" si="60"/>
        <v>2</v>
      </c>
    </row>
    <row r="48" ht="15.75" customHeight="1">
      <c r="A48" s="24">
        <f t="shared" si="40"/>
        <v>10</v>
      </c>
      <c r="B48" s="24" t="s">
        <v>132</v>
      </c>
      <c r="C48" s="6"/>
      <c r="D48" s="42">
        <f t="shared" si="41"/>
        <v>6</v>
      </c>
      <c r="E48" s="7"/>
      <c r="F48" s="59" t="s">
        <v>87</v>
      </c>
      <c r="G48" s="22">
        <f t="shared" si="61"/>
        <v>0</v>
      </c>
      <c r="H48" s="22">
        <f t="shared" si="62"/>
        <v>1</v>
      </c>
      <c r="I48" s="27"/>
      <c r="J48" s="22" t="s">
        <v>87</v>
      </c>
      <c r="K48" s="22">
        <f t="shared" si="42"/>
        <v>0</v>
      </c>
      <c r="L48" s="22">
        <f t="shared" si="43"/>
        <v>1</v>
      </c>
      <c r="M48" s="27"/>
      <c r="N48" s="22" t="s">
        <v>87</v>
      </c>
      <c r="O48" s="22">
        <f t="shared" si="44"/>
        <v>0</v>
      </c>
      <c r="P48" s="22">
        <f t="shared" si="45"/>
        <v>1</v>
      </c>
      <c r="Q48" s="27"/>
      <c r="R48" s="22">
        <v>35.81</v>
      </c>
      <c r="S48" s="22">
        <f t="shared" si="46"/>
        <v>6</v>
      </c>
      <c r="T48" s="22">
        <f t="shared" si="47"/>
        <v>1</v>
      </c>
      <c r="U48" s="27"/>
      <c r="V48" s="22" t="s">
        <v>87</v>
      </c>
      <c r="W48" s="22">
        <f t="shared" si="48"/>
        <v>0</v>
      </c>
      <c r="X48" s="22">
        <f t="shared" si="49"/>
        <v>1</v>
      </c>
      <c r="Y48" s="6"/>
      <c r="Z48" s="22" t="s">
        <v>87</v>
      </c>
      <c r="AA48" s="22">
        <f t="shared" si="50"/>
        <v>0</v>
      </c>
      <c r="AB48" s="22">
        <f t="shared" si="51"/>
        <v>1</v>
      </c>
      <c r="AC48" s="7"/>
      <c r="AD48" s="22" t="s">
        <v>88</v>
      </c>
      <c r="AE48" s="22">
        <f t="shared" si="52"/>
        <v>0</v>
      </c>
      <c r="AF48" s="22">
        <f t="shared" si="53"/>
        <v>0</v>
      </c>
      <c r="AG48" s="7"/>
      <c r="AH48" s="22" t="s">
        <v>88</v>
      </c>
      <c r="AI48" s="22">
        <f t="shared" si="54"/>
        <v>0</v>
      </c>
      <c r="AJ48" s="22">
        <f t="shared" si="55"/>
        <v>0</v>
      </c>
      <c r="AK48" s="7"/>
      <c r="AL48" s="22" t="s">
        <v>88</v>
      </c>
      <c r="AM48" s="22">
        <f t="shared" si="56"/>
        <v>0</v>
      </c>
      <c r="AN48" s="22">
        <f t="shared" si="57"/>
        <v>0</v>
      </c>
      <c r="AO48" s="7"/>
      <c r="AP48" s="22" t="s">
        <v>88</v>
      </c>
      <c r="AQ48" s="22">
        <f t="shared" si="58"/>
        <v>0</v>
      </c>
      <c r="AR48" s="22">
        <f t="shared" si="59"/>
        <v>0</v>
      </c>
      <c r="AS48" s="7"/>
      <c r="AT48" s="22">
        <f t="shared" si="60"/>
        <v>6</v>
      </c>
    </row>
    <row r="49" ht="15.75" customHeight="1">
      <c r="A49" s="24">
        <f t="shared" si="40"/>
        <v>11</v>
      </c>
      <c r="B49" s="20" t="s">
        <v>140</v>
      </c>
      <c r="C49" s="6"/>
      <c r="D49" s="42">
        <f t="shared" si="41"/>
        <v>5</v>
      </c>
      <c r="E49" s="7"/>
      <c r="F49" s="59"/>
      <c r="G49" s="22"/>
      <c r="H49" s="22"/>
      <c r="I49" s="27"/>
      <c r="J49" s="22" t="s">
        <v>88</v>
      </c>
      <c r="K49" s="22">
        <f t="shared" si="42"/>
        <v>0</v>
      </c>
      <c r="L49" s="22">
        <f t="shared" si="43"/>
        <v>0</v>
      </c>
      <c r="M49" s="27"/>
      <c r="N49" s="22"/>
      <c r="O49" s="22"/>
      <c r="P49" s="22"/>
      <c r="Q49" s="27"/>
      <c r="R49" s="22">
        <v>40.67</v>
      </c>
      <c r="S49" s="22">
        <f t="shared" si="46"/>
        <v>5</v>
      </c>
      <c r="T49" s="22">
        <f t="shared" si="47"/>
        <v>1</v>
      </c>
      <c r="U49" s="27"/>
      <c r="V49" s="22" t="s">
        <v>88</v>
      </c>
      <c r="W49" s="22">
        <f t="shared" si="48"/>
        <v>0</v>
      </c>
      <c r="X49" s="22">
        <f t="shared" si="49"/>
        <v>0</v>
      </c>
      <c r="Y49" s="6"/>
      <c r="Z49" s="22" t="s">
        <v>88</v>
      </c>
      <c r="AA49" s="22">
        <f t="shared" si="50"/>
        <v>0</v>
      </c>
      <c r="AB49" s="22">
        <f t="shared" si="51"/>
        <v>0</v>
      </c>
      <c r="AC49" s="7"/>
      <c r="AD49" s="22" t="s">
        <v>88</v>
      </c>
      <c r="AE49" s="22">
        <f t="shared" si="52"/>
        <v>0</v>
      </c>
      <c r="AF49" s="22">
        <f t="shared" si="53"/>
        <v>0</v>
      </c>
      <c r="AG49" s="7"/>
      <c r="AH49" s="22" t="s">
        <v>88</v>
      </c>
      <c r="AI49" s="22">
        <f t="shared" si="54"/>
        <v>0</v>
      </c>
      <c r="AJ49" s="22">
        <f t="shared" si="55"/>
        <v>0</v>
      </c>
      <c r="AK49" s="7"/>
      <c r="AL49" s="22" t="s">
        <v>88</v>
      </c>
      <c r="AM49" s="22">
        <f t="shared" si="56"/>
        <v>0</v>
      </c>
      <c r="AN49" s="22">
        <f t="shared" si="57"/>
        <v>0</v>
      </c>
      <c r="AO49" s="7"/>
      <c r="AP49" s="22" t="s">
        <v>88</v>
      </c>
      <c r="AQ49" s="22">
        <f t="shared" si="58"/>
        <v>0</v>
      </c>
      <c r="AR49" s="22">
        <f t="shared" si="59"/>
        <v>0</v>
      </c>
      <c r="AS49" s="7"/>
      <c r="AT49" s="22">
        <f t="shared" si="60"/>
        <v>1</v>
      </c>
    </row>
    <row r="50" ht="15.75" customHeight="1">
      <c r="A50" s="25"/>
      <c r="B50" s="25"/>
      <c r="C50" s="6"/>
      <c r="D50" s="5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6"/>
      <c r="Z50" s="27"/>
      <c r="AA50" s="27"/>
      <c r="AB50" s="27"/>
      <c r="AC50" s="7"/>
      <c r="AD50" s="27"/>
      <c r="AE50" s="27"/>
      <c r="AF50" s="27"/>
      <c r="AG50" s="7"/>
      <c r="AH50" s="27"/>
      <c r="AI50" s="27"/>
      <c r="AJ50" s="27"/>
      <c r="AK50" s="7"/>
      <c r="AL50" s="27"/>
      <c r="AM50" s="27"/>
      <c r="AN50" s="27"/>
      <c r="AO50" s="7"/>
      <c r="AP50" s="27"/>
      <c r="AQ50" s="27"/>
      <c r="AR50" s="27"/>
      <c r="AS50" s="7"/>
      <c r="AT50" s="7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15.75" customHeight="1">
      <c r="A52" s="15"/>
      <c r="B52" s="15" t="s">
        <v>60</v>
      </c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15.75" customHeight="1">
      <c r="A53" s="55"/>
      <c r="B53" s="55"/>
      <c r="C53" s="61"/>
      <c r="D53" s="42"/>
      <c r="E53" s="43"/>
      <c r="F53" s="43"/>
      <c r="G53" s="43"/>
      <c r="H53" s="43"/>
      <c r="I53" s="35"/>
      <c r="J53" s="43"/>
      <c r="K53" s="43"/>
      <c r="L53" s="43"/>
      <c r="M53" s="35"/>
      <c r="N53" s="43"/>
      <c r="O53" s="43"/>
      <c r="P53" s="43"/>
      <c r="Q53" s="35"/>
      <c r="R53" s="43"/>
      <c r="S53" s="43"/>
      <c r="T53" s="43"/>
      <c r="U53" s="35"/>
      <c r="V53" s="43"/>
      <c r="W53" s="43"/>
      <c r="X53" s="43"/>
      <c r="Y53" s="35"/>
      <c r="Z53" s="43"/>
      <c r="AA53" s="43"/>
      <c r="AB53" s="43"/>
      <c r="AC53" s="35"/>
      <c r="AD53" s="43"/>
      <c r="AE53" s="43"/>
      <c r="AF53" s="43"/>
      <c r="AG53" s="35"/>
      <c r="AH53" s="43"/>
      <c r="AI53" s="43"/>
      <c r="AJ53" s="43"/>
      <c r="AK53" s="35"/>
      <c r="AL53" s="43"/>
      <c r="AM53" s="43"/>
      <c r="AN53" s="43"/>
      <c r="AO53" s="35"/>
      <c r="AP53" s="43"/>
      <c r="AQ53" s="43"/>
      <c r="AR53" s="43"/>
      <c r="AS53" s="35"/>
      <c r="AT53" s="43"/>
      <c r="AU53" s="35"/>
    </row>
    <row r="54" ht="15.75" customHeight="1">
      <c r="A54" s="24">
        <f t="shared" ref="A54:A67" si="63">ROW(A2)-ROW($A$2)+1</f>
        <v>1</v>
      </c>
      <c r="B54" s="24" t="s">
        <v>135</v>
      </c>
      <c r="C54" s="61"/>
      <c r="D54" s="42">
        <f t="shared" ref="D54:D67" si="64">G54+K54+O54+S54+W54+AA54+AE54+AI54+AM54+AQ54</f>
        <v>45</v>
      </c>
      <c r="E54" s="43"/>
      <c r="F54" s="22">
        <v>21.612</v>
      </c>
      <c r="G54" s="22">
        <f>IF(F54="NT", 0, IF(_xlfn.RANK.EQ(F54, $F$54:$F$68, 1)&lt;=10, 11 - _xlfn.RANK.EQ(F54, $F$54:$F$68, 1), 0))</f>
        <v>10</v>
      </c>
      <c r="H54" s="22">
        <f>IF(F54="TO", 0, IF(F54&lt;&gt;"", 1, ""))</f>
        <v>1</v>
      </c>
      <c r="I54" s="35"/>
      <c r="J54" s="22">
        <v>20.761</v>
      </c>
      <c r="K54" s="22">
        <f t="shared" ref="K54:K59" si="65">IF(OR(J54="NT", J54="TIME"), 0, IF(_xlfn.RANK.EQ(J54, $J$54:$J$67, 1)&lt;=10, 11 - _xlfn.RANK.EQ(J54, $J$54:$J$67, 1), 0))</f>
        <v>6</v>
      </c>
      <c r="L54" s="22">
        <f t="shared" ref="L54:L59" si="66">IF(OR(J54="TO", J54="TIME"), 0, IF(J54&lt;&gt;"", 1, ""))</f>
        <v>1</v>
      </c>
      <c r="M54" s="35"/>
      <c r="N54" s="22">
        <v>25.83</v>
      </c>
      <c r="O54" s="22">
        <f t="shared" ref="O54:O59" si="67">IF(OR(N54="NT", N54="TIME"), 0, IF(_xlfn.RANK.EQ(N54, $N$54:$N$67, 1)&lt;=10, 11 - _xlfn.RANK.EQ(N54, $N$54:$N$67, 1), 0))</f>
        <v>4</v>
      </c>
      <c r="P54" s="22">
        <f t="shared" ref="P54:P59" si="68">IF(OR(N54="TO", N54="TIME"), 0, IF(N54&lt;&gt;"", 1, ""))</f>
        <v>1</v>
      </c>
      <c r="Q54" s="35"/>
      <c r="R54" s="22">
        <v>20.449</v>
      </c>
      <c r="S54" s="22">
        <f t="shared" ref="S54:S67" si="69">IF(OR(R54="NT", R54="TIME"), 0, IF(_xlfn.RANK.EQ(R54, $R$54:$R$67, 1)&lt;=10, 11 - _xlfn.RANK.EQ(R54, $R$54:$R$67, 1), 0))</f>
        <v>8</v>
      </c>
      <c r="T54" s="22">
        <f t="shared" ref="T54:T67" si="70">IF(OR(R54="TO", R54="TIME"), 0, IF(R54&lt;&gt;"", 1, ""))</f>
        <v>1</v>
      </c>
      <c r="U54" s="35"/>
      <c r="V54" s="22">
        <v>20.963</v>
      </c>
      <c r="W54" s="22">
        <f t="shared" ref="W54:W67" si="71">IF(OR(V54="NT", V54="TIME"), 0, IF(_xlfn.RANK.EQ(V54, $V$54:$V$67, 1)&lt;=10, 11 - _xlfn.RANK.EQ(V54, $V$54:$V$67, 1), 0))</f>
        <v>9</v>
      </c>
      <c r="X54" s="22">
        <f t="shared" ref="X54:X67" si="72">IF(OR(V54="TO", V54="TIME"), 0, IF(V54&lt;&gt;"", 1, ""))</f>
        <v>1</v>
      </c>
      <c r="Y54" s="35"/>
      <c r="Z54" s="22">
        <v>20.796</v>
      </c>
      <c r="AA54" s="22">
        <f t="shared" ref="AA54:AA67" si="73">IF(OR(Z54="NT", Z54="TIME"), 0, IF(_xlfn.RANK.EQ(Z54, $Z$54:$Z$67, 1)&lt;=10, 11 - _xlfn.RANK.EQ(Z54, $Z$54:$Z$67, 1), 0))</f>
        <v>8</v>
      </c>
      <c r="AB54" s="22">
        <f t="shared" ref="AB54:AB67" si="74">IF(OR(Z54="TO", Z54="TIME"), 0, IF(Z54&lt;&gt;"", 1, ""))</f>
        <v>1</v>
      </c>
      <c r="AC54" s="35"/>
      <c r="AD54" s="22" t="s">
        <v>88</v>
      </c>
      <c r="AE54" s="22">
        <f>IF(OR(AD54="NT", AD54="TIME"), 0, IF(_xlfn.RANK.EQ(AD54, AD41:AD54, 1)&lt;=10, 11 - _xlfn.RANK.EQ(AD54, AD41:AD54, 1), 0))</f>
        <v>0</v>
      </c>
      <c r="AF54" s="22">
        <f t="shared" ref="AF54:AF67" si="75">IF(OR(AD54="TO", AD54="TIME"), 0, IF(AD54&lt;&gt;"", 1, ""))</f>
        <v>0</v>
      </c>
      <c r="AG54" s="35"/>
      <c r="AH54" s="22" t="s">
        <v>88</v>
      </c>
      <c r="AI54" s="22">
        <f>IF(OR(AH54="NT", AH54="TIME"), 0, IF(_xlfn.RANK.EQ(AH54, AH41:AH54, 1)&lt;=10, 11 - _xlfn.RANK.EQ(AH54, AH41:AH54, 1), 0))</f>
        <v>0</v>
      </c>
      <c r="AJ54" s="22">
        <f t="shared" ref="AJ54:AJ67" si="76">IF(OR(AH54="TO", AH54="TIME"), 0, IF(AH54&lt;&gt;"", 1, ""))</f>
        <v>0</v>
      </c>
      <c r="AK54" s="35"/>
      <c r="AL54" s="22" t="s">
        <v>88</v>
      </c>
      <c r="AM54" s="22">
        <f>IF(OR(AL54="NT", AL54="TIME"), 0, IF(_xlfn.RANK.EQ(AL54, AL41:AL54, 1)&lt;=10, 11 - _xlfn.RANK.EQ(AL54, AL41:AL54, 1), 0))</f>
        <v>0</v>
      </c>
      <c r="AN54" s="22">
        <f t="shared" ref="AN54:AN67" si="77">IF(OR(AL54="TO", AL54="TIME"), 0, IF(AL54&lt;&gt;"", 1, ""))</f>
        <v>0</v>
      </c>
      <c r="AO54" s="35"/>
      <c r="AP54" s="22" t="s">
        <v>88</v>
      </c>
      <c r="AQ54" s="22">
        <f>IF(OR(AP54="NT", AP54="TIME"), 0, IF(_xlfn.RANK.EQ(AP54, AP41:AP54, 1)&lt;=10, 11 - _xlfn.RANK.EQ(AP54, AP41:AP54, 1), 0))</f>
        <v>0</v>
      </c>
      <c r="AR54" s="22">
        <f t="shared" ref="AR54:AR67" si="78">IF(OR(AP54="TO", AP54="TIME"), 0, IF(AP54&lt;&gt;"", 1, ""))</f>
        <v>0</v>
      </c>
      <c r="AS54" s="35"/>
      <c r="AT54" s="22">
        <f t="shared" ref="AT54:AT67" si="79">AR54+AN54+AJ54+AF54+AB54+X54+T54+P54+L54+H54</f>
        <v>6</v>
      </c>
      <c r="AU54" s="35"/>
    </row>
    <row r="55" ht="15.75" customHeight="1">
      <c r="A55" s="24">
        <f t="shared" si="63"/>
        <v>2</v>
      </c>
      <c r="B55" s="24" t="s">
        <v>122</v>
      </c>
      <c r="C55" s="61"/>
      <c r="D55" s="42">
        <f t="shared" si="64"/>
        <v>45</v>
      </c>
      <c r="E55" s="7"/>
      <c r="F55" s="59"/>
      <c r="G55" s="22"/>
      <c r="H55" s="22"/>
      <c r="I55" s="35"/>
      <c r="J55" s="22">
        <v>18.561</v>
      </c>
      <c r="K55" s="22">
        <f t="shared" si="65"/>
        <v>8</v>
      </c>
      <c r="L55" s="22">
        <f t="shared" si="66"/>
        <v>1</v>
      </c>
      <c r="M55" s="35"/>
      <c r="N55" s="22">
        <v>22.76</v>
      </c>
      <c r="O55" s="22">
        <f t="shared" si="67"/>
        <v>8</v>
      </c>
      <c r="P55" s="22">
        <f t="shared" si="68"/>
        <v>1</v>
      </c>
      <c r="Q55" s="35"/>
      <c r="R55" s="22">
        <v>17.777</v>
      </c>
      <c r="S55" s="22">
        <f t="shared" si="69"/>
        <v>9</v>
      </c>
      <c r="T55" s="22">
        <f t="shared" si="70"/>
        <v>1</v>
      </c>
      <c r="U55" s="35"/>
      <c r="V55" s="22">
        <v>18.68</v>
      </c>
      <c r="W55" s="22">
        <f t="shared" si="71"/>
        <v>10</v>
      </c>
      <c r="X55" s="22">
        <f t="shared" si="72"/>
        <v>1</v>
      </c>
      <c r="Y55" s="35"/>
      <c r="Z55" s="22">
        <v>18.478</v>
      </c>
      <c r="AA55" s="22">
        <f t="shared" si="73"/>
        <v>10</v>
      </c>
      <c r="AB55" s="22">
        <f t="shared" si="74"/>
        <v>1</v>
      </c>
      <c r="AC55" s="35"/>
      <c r="AD55" s="22" t="s">
        <v>88</v>
      </c>
      <c r="AE55" s="22">
        <f>IF(OR(AD55="NT", AD55="TIME"), 0, IF(_xlfn.RANK.EQ(AD55, AD47:AD55, 1)&lt;=10, 11 - _xlfn.RANK.EQ(AD55, AD47:AD55, 1), 0))</f>
        <v>0</v>
      </c>
      <c r="AF55" s="22">
        <f t="shared" si="75"/>
        <v>0</v>
      </c>
      <c r="AG55" s="35"/>
      <c r="AH55" s="22" t="s">
        <v>88</v>
      </c>
      <c r="AI55" s="22">
        <f>IF(OR(AH55="NT", AH55="TIME"), 0, IF(_xlfn.RANK.EQ(AH55, AH47:AH55, 1)&lt;=10, 11 - _xlfn.RANK.EQ(AH55, AH47:AH55, 1), 0))</f>
        <v>0</v>
      </c>
      <c r="AJ55" s="22">
        <f t="shared" si="76"/>
        <v>0</v>
      </c>
      <c r="AK55" s="35"/>
      <c r="AL55" s="22" t="s">
        <v>88</v>
      </c>
      <c r="AM55" s="22">
        <f>IF(OR(AL55="NT", AL55="TIME"), 0, IF(_xlfn.RANK.EQ(AL55, AL47:AL55, 1)&lt;=10, 11 - _xlfn.RANK.EQ(AL55, AL47:AL55, 1), 0))</f>
        <v>0</v>
      </c>
      <c r="AN55" s="22">
        <f t="shared" si="77"/>
        <v>0</v>
      </c>
      <c r="AO55" s="35"/>
      <c r="AP55" s="22" t="s">
        <v>88</v>
      </c>
      <c r="AQ55" s="22">
        <f>IF(OR(AP55="NT", AP55="TIME"), 0, IF(_xlfn.RANK.EQ(AP55, AP47:AP55, 1)&lt;=10, 11 - _xlfn.RANK.EQ(AP55, AP47:AP55, 1), 0))</f>
        <v>0</v>
      </c>
      <c r="AR55" s="22">
        <f t="shared" si="78"/>
        <v>0</v>
      </c>
      <c r="AS55" s="35"/>
      <c r="AT55" s="22">
        <f t="shared" si="79"/>
        <v>5</v>
      </c>
      <c r="AU55" s="35"/>
    </row>
    <row r="56" ht="15.75" customHeight="1">
      <c r="A56" s="24">
        <f t="shared" si="63"/>
        <v>3</v>
      </c>
      <c r="B56" s="24" t="s">
        <v>118</v>
      </c>
      <c r="C56" s="61"/>
      <c r="D56" s="42">
        <f t="shared" si="64"/>
        <v>41</v>
      </c>
      <c r="E56" s="7"/>
      <c r="F56" s="59">
        <v>24.288</v>
      </c>
      <c r="G56" s="22">
        <f>IF(F56="NT", 0, IF(_xlfn.RANK.EQ(F56, $F$54:$F$68, 1)&lt;=10, 11 - _xlfn.RANK.EQ(F56, $F$54:$F$68, 1), 0))</f>
        <v>8</v>
      </c>
      <c r="H56" s="22">
        <f>IF(F56="TO", 0, IF(F56&lt;&gt;"", 1, ""))</f>
        <v>1</v>
      </c>
      <c r="I56" s="35"/>
      <c r="J56" s="22">
        <v>26.731</v>
      </c>
      <c r="K56" s="22">
        <f t="shared" si="65"/>
        <v>4</v>
      </c>
      <c r="L56" s="22">
        <f t="shared" si="66"/>
        <v>1</v>
      </c>
      <c r="M56" s="35"/>
      <c r="N56" s="22">
        <v>21.41</v>
      </c>
      <c r="O56" s="22">
        <f t="shared" si="67"/>
        <v>10</v>
      </c>
      <c r="P56" s="22">
        <f t="shared" si="68"/>
        <v>1</v>
      </c>
      <c r="Q56" s="35"/>
      <c r="R56" s="22">
        <v>24.106</v>
      </c>
      <c r="S56" s="22">
        <f t="shared" si="69"/>
        <v>7</v>
      </c>
      <c r="T56" s="22">
        <f t="shared" si="70"/>
        <v>1</v>
      </c>
      <c r="U56" s="35"/>
      <c r="V56" s="22">
        <v>29.656</v>
      </c>
      <c r="W56" s="22">
        <f t="shared" si="71"/>
        <v>5</v>
      </c>
      <c r="X56" s="22">
        <f t="shared" si="72"/>
        <v>1</v>
      </c>
      <c r="Y56" s="35"/>
      <c r="Z56" s="22">
        <v>21.803</v>
      </c>
      <c r="AA56" s="22">
        <f t="shared" si="73"/>
        <v>7</v>
      </c>
      <c r="AB56" s="22">
        <f t="shared" si="74"/>
        <v>1</v>
      </c>
      <c r="AC56" s="35"/>
      <c r="AD56" s="22" t="s">
        <v>88</v>
      </c>
      <c r="AE56" s="22">
        <f>IF(OR(AD56="NT", AD56="TIME"), 0, IF(_xlfn.RANK.EQ(AD56, AD43:AD56, 1)&lt;=10, 11 - _xlfn.RANK.EQ(AD56, AD43:AD56, 1), 0))</f>
        <v>0</v>
      </c>
      <c r="AF56" s="22">
        <f t="shared" si="75"/>
        <v>0</v>
      </c>
      <c r="AG56" s="35"/>
      <c r="AH56" s="22" t="s">
        <v>88</v>
      </c>
      <c r="AI56" s="22">
        <f>IF(OR(AH56="NT", AH56="TIME"), 0, IF(_xlfn.RANK.EQ(AH56, AH43:AH56, 1)&lt;=10, 11 - _xlfn.RANK.EQ(AH56, AH43:AH56, 1), 0))</f>
        <v>0</v>
      </c>
      <c r="AJ56" s="22">
        <f t="shared" si="76"/>
        <v>0</v>
      </c>
      <c r="AK56" s="35"/>
      <c r="AL56" s="22" t="s">
        <v>88</v>
      </c>
      <c r="AM56" s="22">
        <f>IF(OR(AL56="NT", AL56="TIME"), 0, IF(_xlfn.RANK.EQ(AL56, AL43:AL56, 1)&lt;=10, 11 - _xlfn.RANK.EQ(AL56, AL43:AL56, 1), 0))</f>
        <v>0</v>
      </c>
      <c r="AN56" s="22">
        <f t="shared" si="77"/>
        <v>0</v>
      </c>
      <c r="AO56" s="35"/>
      <c r="AP56" s="22" t="s">
        <v>88</v>
      </c>
      <c r="AQ56" s="22">
        <f>IF(OR(AP56="NT", AP56="TIME"), 0, IF(_xlfn.RANK.EQ(AP56, AP43:AP56, 1)&lt;=10, 11 - _xlfn.RANK.EQ(AP56, AP43:AP56, 1), 0))</f>
        <v>0</v>
      </c>
      <c r="AR56" s="22">
        <f t="shared" si="78"/>
        <v>0</v>
      </c>
      <c r="AS56" s="35"/>
      <c r="AT56" s="22">
        <f t="shared" si="79"/>
        <v>6</v>
      </c>
      <c r="AU56" s="35"/>
    </row>
    <row r="57" ht="15.75" customHeight="1">
      <c r="A57" s="24">
        <f t="shared" si="63"/>
        <v>4</v>
      </c>
      <c r="B57" s="24" t="s">
        <v>123</v>
      </c>
      <c r="C57" s="61"/>
      <c r="D57" s="42">
        <f t="shared" si="64"/>
        <v>31</v>
      </c>
      <c r="E57" s="7"/>
      <c r="F57" s="59"/>
      <c r="G57" s="22"/>
      <c r="H57" s="22"/>
      <c r="I57" s="35"/>
      <c r="J57" s="22">
        <v>18.684</v>
      </c>
      <c r="K57" s="22">
        <f t="shared" si="65"/>
        <v>7</v>
      </c>
      <c r="L57" s="22">
        <f t="shared" si="66"/>
        <v>1</v>
      </c>
      <c r="M57" s="35"/>
      <c r="N57" s="22">
        <v>23.07</v>
      </c>
      <c r="O57" s="22">
        <f t="shared" si="67"/>
        <v>7</v>
      </c>
      <c r="P57" s="22">
        <f t="shared" si="68"/>
        <v>1</v>
      </c>
      <c r="Q57" s="35"/>
      <c r="R57" s="22" t="s">
        <v>88</v>
      </c>
      <c r="S57" s="22">
        <f t="shared" si="69"/>
        <v>0</v>
      </c>
      <c r="T57" s="22">
        <f t="shared" si="70"/>
        <v>0</v>
      </c>
      <c r="U57" s="35"/>
      <c r="V57" s="22">
        <v>21.383</v>
      </c>
      <c r="W57" s="22">
        <f t="shared" si="71"/>
        <v>8</v>
      </c>
      <c r="X57" s="22">
        <f t="shared" si="72"/>
        <v>1</v>
      </c>
      <c r="Y57" s="35"/>
      <c r="Z57" s="22">
        <v>20.337</v>
      </c>
      <c r="AA57" s="22">
        <f t="shared" si="73"/>
        <v>9</v>
      </c>
      <c r="AB57" s="22">
        <f t="shared" si="74"/>
        <v>1</v>
      </c>
      <c r="AC57" s="35"/>
      <c r="AD57" s="22" t="s">
        <v>88</v>
      </c>
      <c r="AE57" s="22">
        <f t="shared" ref="AE57:AE59" si="80">IF(OR(AD57="NT", AD57="TIME"), 0, IF(_xlfn.RANK.EQ(AD57, AD49:AD57, 1)&lt;=10, 11 - _xlfn.RANK.EQ(AD57, AD49:AD57, 1), 0))</f>
        <v>0</v>
      </c>
      <c r="AF57" s="22">
        <f t="shared" si="75"/>
        <v>0</v>
      </c>
      <c r="AG57" s="35"/>
      <c r="AH57" s="22" t="s">
        <v>88</v>
      </c>
      <c r="AI57" s="22">
        <f t="shared" ref="AI57:AI59" si="81">IF(OR(AH57="NT", AH57="TIME"), 0, IF(_xlfn.RANK.EQ(AH57, AH49:AH57, 1)&lt;=10, 11 - _xlfn.RANK.EQ(AH57, AH49:AH57, 1), 0))</f>
        <v>0</v>
      </c>
      <c r="AJ57" s="22">
        <f t="shared" si="76"/>
        <v>0</v>
      </c>
      <c r="AK57" s="35"/>
      <c r="AL57" s="22" t="s">
        <v>88</v>
      </c>
      <c r="AM57" s="22">
        <f t="shared" ref="AM57:AM59" si="82">IF(OR(AL57="NT", AL57="TIME"), 0, IF(_xlfn.RANK.EQ(AL57, AL49:AL57, 1)&lt;=10, 11 - _xlfn.RANK.EQ(AL57, AL49:AL57, 1), 0))</f>
        <v>0</v>
      </c>
      <c r="AN57" s="22">
        <f t="shared" si="77"/>
        <v>0</v>
      </c>
      <c r="AO57" s="35"/>
      <c r="AP57" s="22" t="s">
        <v>88</v>
      </c>
      <c r="AQ57" s="22">
        <f t="shared" ref="AQ57:AQ59" si="83">IF(OR(AP57="NT", AP57="TIME"), 0, IF(_xlfn.RANK.EQ(AP57, AP49:AP57, 1)&lt;=10, 11 - _xlfn.RANK.EQ(AP57, AP49:AP57, 1), 0))</f>
        <v>0</v>
      </c>
      <c r="AR57" s="22">
        <f t="shared" si="78"/>
        <v>0</v>
      </c>
      <c r="AS57" s="35"/>
      <c r="AT57" s="22">
        <f t="shared" si="79"/>
        <v>4</v>
      </c>
      <c r="AU57" s="35"/>
    </row>
    <row r="58" ht="15.75" customHeight="1">
      <c r="A58" s="24">
        <f t="shared" si="63"/>
        <v>5</v>
      </c>
      <c r="B58" s="24" t="s">
        <v>137</v>
      </c>
      <c r="C58" s="61"/>
      <c r="D58" s="42">
        <f t="shared" si="64"/>
        <v>28</v>
      </c>
      <c r="E58" s="7"/>
      <c r="F58" s="59"/>
      <c r="G58" s="22"/>
      <c r="H58" s="22"/>
      <c r="I58" s="35"/>
      <c r="J58" s="22">
        <v>16.911</v>
      </c>
      <c r="K58" s="22">
        <f t="shared" si="65"/>
        <v>9</v>
      </c>
      <c r="L58" s="22">
        <f t="shared" si="66"/>
        <v>1</v>
      </c>
      <c r="M58" s="35"/>
      <c r="N58" s="22">
        <v>21.82</v>
      </c>
      <c r="O58" s="22">
        <f t="shared" si="67"/>
        <v>9</v>
      </c>
      <c r="P58" s="22">
        <f t="shared" si="68"/>
        <v>1</v>
      </c>
      <c r="Q58" s="35"/>
      <c r="R58" s="22">
        <v>16.799</v>
      </c>
      <c r="S58" s="22">
        <f t="shared" si="69"/>
        <v>10</v>
      </c>
      <c r="T58" s="22">
        <f t="shared" si="70"/>
        <v>1</v>
      </c>
      <c r="U58" s="35"/>
      <c r="V58" s="22" t="s">
        <v>88</v>
      </c>
      <c r="W58" s="22">
        <f t="shared" si="71"/>
        <v>0</v>
      </c>
      <c r="X58" s="22">
        <f t="shared" si="72"/>
        <v>0</v>
      </c>
      <c r="Y58" s="35"/>
      <c r="Z58" s="22" t="s">
        <v>88</v>
      </c>
      <c r="AA58" s="22">
        <f t="shared" si="73"/>
        <v>0</v>
      </c>
      <c r="AB58" s="22">
        <f t="shared" si="74"/>
        <v>0</v>
      </c>
      <c r="AC58" s="35"/>
      <c r="AD58" s="22" t="s">
        <v>88</v>
      </c>
      <c r="AE58" s="22">
        <f t="shared" si="80"/>
        <v>0</v>
      </c>
      <c r="AF58" s="22">
        <f t="shared" si="75"/>
        <v>0</v>
      </c>
      <c r="AG58" s="35"/>
      <c r="AH58" s="22" t="s">
        <v>88</v>
      </c>
      <c r="AI58" s="22">
        <f t="shared" si="81"/>
        <v>0</v>
      </c>
      <c r="AJ58" s="22">
        <f t="shared" si="76"/>
        <v>0</v>
      </c>
      <c r="AK58" s="35"/>
      <c r="AL58" s="22" t="s">
        <v>88</v>
      </c>
      <c r="AM58" s="22">
        <f t="shared" si="82"/>
        <v>0</v>
      </c>
      <c r="AN58" s="22">
        <f t="shared" si="77"/>
        <v>0</v>
      </c>
      <c r="AO58" s="35"/>
      <c r="AP58" s="22" t="s">
        <v>88</v>
      </c>
      <c r="AQ58" s="22">
        <f t="shared" si="83"/>
        <v>0</v>
      </c>
      <c r="AR58" s="22">
        <f t="shared" si="78"/>
        <v>0</v>
      </c>
      <c r="AS58" s="35"/>
      <c r="AT58" s="22">
        <f t="shared" si="79"/>
        <v>3</v>
      </c>
      <c r="AU58" s="35"/>
    </row>
    <row r="59" ht="15.75" customHeight="1">
      <c r="A59" s="24">
        <f t="shared" si="63"/>
        <v>6</v>
      </c>
      <c r="B59" s="24" t="s">
        <v>141</v>
      </c>
      <c r="C59" s="61"/>
      <c r="D59" s="42">
        <f t="shared" si="64"/>
        <v>27</v>
      </c>
      <c r="E59" s="7"/>
      <c r="F59" s="59">
        <v>27.287</v>
      </c>
      <c r="G59" s="22">
        <f>IF(F59="NT", 0, IF(_xlfn.RANK.EQ(F59, $F$54:$F$68, 1)&lt;=10, 11 - _xlfn.RANK.EQ(F59, $F$54:$F$68, 1), 0))</f>
        <v>6</v>
      </c>
      <c r="H59" s="22">
        <f>IF(F59="TO", 0, IF(F59&lt;&gt;"", 1, ""))</f>
        <v>1</v>
      </c>
      <c r="I59" s="35"/>
      <c r="J59" s="22">
        <v>27.922</v>
      </c>
      <c r="K59" s="22">
        <f t="shared" si="65"/>
        <v>3</v>
      </c>
      <c r="L59" s="22">
        <f t="shared" si="66"/>
        <v>1</v>
      </c>
      <c r="M59" s="35"/>
      <c r="N59" s="22">
        <v>24.68</v>
      </c>
      <c r="O59" s="22">
        <f t="shared" si="67"/>
        <v>6</v>
      </c>
      <c r="P59" s="22">
        <f t="shared" si="68"/>
        <v>1</v>
      </c>
      <c r="Q59" s="35"/>
      <c r="R59" s="22" t="s">
        <v>88</v>
      </c>
      <c r="S59" s="22">
        <f t="shared" si="69"/>
        <v>0</v>
      </c>
      <c r="T59" s="22">
        <f t="shared" si="70"/>
        <v>0</v>
      </c>
      <c r="U59" s="35"/>
      <c r="V59" s="22">
        <v>25.926</v>
      </c>
      <c r="W59" s="22">
        <f t="shared" si="71"/>
        <v>7</v>
      </c>
      <c r="X59" s="22">
        <f t="shared" si="72"/>
        <v>1</v>
      </c>
      <c r="Y59" s="35"/>
      <c r="Z59" s="22">
        <v>29.116</v>
      </c>
      <c r="AA59" s="22">
        <f t="shared" si="73"/>
        <v>5</v>
      </c>
      <c r="AB59" s="22">
        <f t="shared" si="74"/>
        <v>1</v>
      </c>
      <c r="AC59" s="35"/>
      <c r="AD59" s="22" t="s">
        <v>88</v>
      </c>
      <c r="AE59" s="22">
        <f t="shared" si="80"/>
        <v>0</v>
      </c>
      <c r="AF59" s="22">
        <f t="shared" si="75"/>
        <v>0</v>
      </c>
      <c r="AG59" s="35"/>
      <c r="AH59" s="22" t="s">
        <v>88</v>
      </c>
      <c r="AI59" s="22">
        <f t="shared" si="81"/>
        <v>0</v>
      </c>
      <c r="AJ59" s="22">
        <f t="shared" si="76"/>
        <v>0</v>
      </c>
      <c r="AK59" s="35"/>
      <c r="AL59" s="22" t="s">
        <v>88</v>
      </c>
      <c r="AM59" s="22">
        <f t="shared" si="82"/>
        <v>0</v>
      </c>
      <c r="AN59" s="22">
        <f t="shared" si="77"/>
        <v>0</v>
      </c>
      <c r="AO59" s="35"/>
      <c r="AP59" s="22" t="s">
        <v>88</v>
      </c>
      <c r="AQ59" s="22">
        <f t="shared" si="83"/>
        <v>0</v>
      </c>
      <c r="AR59" s="22">
        <f t="shared" si="78"/>
        <v>0</v>
      </c>
      <c r="AS59" s="35"/>
      <c r="AT59" s="22">
        <f t="shared" si="79"/>
        <v>5</v>
      </c>
      <c r="AU59" s="35"/>
    </row>
    <row r="60" ht="15.75" customHeight="1">
      <c r="A60" s="24">
        <f t="shared" si="63"/>
        <v>7</v>
      </c>
      <c r="B60" s="24" t="s">
        <v>142</v>
      </c>
      <c r="C60" s="61"/>
      <c r="D60" s="42">
        <f t="shared" si="64"/>
        <v>18</v>
      </c>
      <c r="E60" s="7"/>
      <c r="F60" s="59"/>
      <c r="G60" s="22"/>
      <c r="H60" s="22"/>
      <c r="I60" s="35"/>
      <c r="J60" s="22"/>
      <c r="K60" s="22"/>
      <c r="L60" s="22"/>
      <c r="M60" s="35"/>
      <c r="N60" s="22"/>
      <c r="O60" s="22"/>
      <c r="P60" s="22"/>
      <c r="Q60" s="35"/>
      <c r="R60" s="22">
        <v>28.49</v>
      </c>
      <c r="S60" s="22">
        <f t="shared" si="69"/>
        <v>6</v>
      </c>
      <c r="T60" s="22">
        <f t="shared" si="70"/>
        <v>1</v>
      </c>
      <c r="U60" s="35"/>
      <c r="V60" s="22">
        <v>26.671</v>
      </c>
      <c r="W60" s="22">
        <f t="shared" si="71"/>
        <v>6</v>
      </c>
      <c r="X60" s="22">
        <f t="shared" si="72"/>
        <v>1</v>
      </c>
      <c r="Y60" s="35"/>
      <c r="Z60" s="22">
        <v>23.85</v>
      </c>
      <c r="AA60" s="22">
        <f t="shared" si="73"/>
        <v>6</v>
      </c>
      <c r="AB60" s="22">
        <f t="shared" si="74"/>
        <v>1</v>
      </c>
      <c r="AC60" s="35"/>
      <c r="AD60" s="22" t="s">
        <v>88</v>
      </c>
      <c r="AE60" s="22">
        <f>IF(OR(AD60="NT", AD60="TIME"), 0, IF(_xlfn.RANK.EQ(AD60, AD53:AD60, 1)&lt;=10, 11 - _xlfn.RANK.EQ(AD60, AD53:AD60, 1), 0))</f>
        <v>0</v>
      </c>
      <c r="AF60" s="22">
        <f t="shared" si="75"/>
        <v>0</v>
      </c>
      <c r="AG60" s="35"/>
      <c r="AH60" s="22" t="s">
        <v>88</v>
      </c>
      <c r="AI60" s="22">
        <f>IF(OR(AH60="NT", AH60="TIME"), 0, IF(_xlfn.RANK.EQ(AH60, AH53:AH60, 1)&lt;=10, 11 - _xlfn.RANK.EQ(AH60, AH53:AH60, 1), 0))</f>
        <v>0</v>
      </c>
      <c r="AJ60" s="22">
        <f t="shared" si="76"/>
        <v>0</v>
      </c>
      <c r="AK60" s="35"/>
      <c r="AL60" s="22" t="s">
        <v>88</v>
      </c>
      <c r="AM60" s="22">
        <f>IF(OR(AL60="NT", AL60="TIME"), 0, IF(_xlfn.RANK.EQ(AL60, AL53:AL60, 1)&lt;=10, 11 - _xlfn.RANK.EQ(AL60, AL53:AL60, 1), 0))</f>
        <v>0</v>
      </c>
      <c r="AN60" s="22">
        <f t="shared" si="77"/>
        <v>0</v>
      </c>
      <c r="AO60" s="35"/>
      <c r="AP60" s="22" t="s">
        <v>88</v>
      </c>
      <c r="AQ60" s="22">
        <f>IF(OR(AP60="NT", AP60="TIME"), 0, IF(_xlfn.RANK.EQ(AP60, AP53:AP60, 1)&lt;=10, 11 - _xlfn.RANK.EQ(AP60, AP53:AP60, 1), 0))</f>
        <v>0</v>
      </c>
      <c r="AR60" s="22">
        <f t="shared" si="78"/>
        <v>0</v>
      </c>
      <c r="AS60" s="35"/>
      <c r="AT60" s="22">
        <f t="shared" si="79"/>
        <v>3</v>
      </c>
      <c r="AU60" s="35"/>
    </row>
    <row r="61" ht="15.75" customHeight="1">
      <c r="A61" s="24">
        <f t="shared" si="63"/>
        <v>8</v>
      </c>
      <c r="B61" s="24" t="s">
        <v>125</v>
      </c>
      <c r="C61" s="61"/>
      <c r="D61" s="42">
        <f t="shared" si="64"/>
        <v>17</v>
      </c>
      <c r="E61" s="7"/>
      <c r="F61" s="59">
        <v>26.92</v>
      </c>
      <c r="G61" s="22">
        <f t="shared" ref="G61:G65" si="84">IF(F61="NT", 0, IF(_xlfn.RANK.EQ(F61, $F$54:$F$68, 1)&lt;=10, 11 - _xlfn.RANK.EQ(F61, $F$54:$F$68, 1), 0))</f>
        <v>7</v>
      </c>
      <c r="H61" s="22">
        <f t="shared" ref="H61:H65" si="85">IF(F61="TO", 0, IF(F61&lt;&gt;"", 1, ""))</f>
        <v>1</v>
      </c>
      <c r="I61" s="35"/>
      <c r="J61" s="22">
        <v>16.845</v>
      </c>
      <c r="K61" s="22">
        <f t="shared" ref="K61:K66" si="86">IF(OR(J61="NT", J61="TIME"), 0, IF(_xlfn.RANK.EQ(J61, $J$54:$J$67, 1)&lt;=10, 11 - _xlfn.RANK.EQ(J61, $J$54:$J$67, 1), 0))</f>
        <v>10</v>
      </c>
      <c r="L61" s="22">
        <f t="shared" ref="L61:L66" si="87">IF(OR(J61="TO", J61="TIME"), 0, IF(J61&lt;&gt;"", 1, ""))</f>
        <v>1</v>
      </c>
      <c r="M61" s="35"/>
      <c r="N61" s="22" t="s">
        <v>88</v>
      </c>
      <c r="O61" s="22">
        <f t="shared" ref="O61:O66" si="88">IF(OR(N61="NT", N61="TIME"), 0, IF(_xlfn.RANK.EQ(N61, $N$54:$N$67, 1)&lt;=10, 11 - _xlfn.RANK.EQ(N61, $N$54:$N$67, 1), 0))</f>
        <v>0</v>
      </c>
      <c r="P61" s="22">
        <f t="shared" ref="P61:P66" si="89">IF(OR(N61="TO", N61="TIME"), 0, IF(N61&lt;&gt;"", 1, ""))</f>
        <v>0</v>
      </c>
      <c r="Q61" s="35"/>
      <c r="R61" s="22" t="s">
        <v>88</v>
      </c>
      <c r="S61" s="22">
        <f t="shared" si="69"/>
        <v>0</v>
      </c>
      <c r="T61" s="22">
        <f t="shared" si="70"/>
        <v>0</v>
      </c>
      <c r="U61" s="35"/>
      <c r="V61" s="22" t="s">
        <v>88</v>
      </c>
      <c r="W61" s="22">
        <f t="shared" si="71"/>
        <v>0</v>
      </c>
      <c r="X61" s="22">
        <f t="shared" si="72"/>
        <v>0</v>
      </c>
      <c r="Y61" s="35"/>
      <c r="Z61" s="22" t="s">
        <v>88</v>
      </c>
      <c r="AA61" s="22">
        <f t="shared" si="73"/>
        <v>0</v>
      </c>
      <c r="AB61" s="22">
        <f t="shared" si="74"/>
        <v>0</v>
      </c>
      <c r="AC61" s="35"/>
      <c r="AD61" s="22" t="s">
        <v>88</v>
      </c>
      <c r="AE61" s="22">
        <f>IF(OR(AD61="NT", AD61="TIME"), 0, IF(_xlfn.RANK.EQ(AD61, AD48:AD61, 1)&lt;=10, 11 - _xlfn.RANK.EQ(AD61, AD48:AD61, 1), 0))</f>
        <v>0</v>
      </c>
      <c r="AF61" s="22">
        <f t="shared" si="75"/>
        <v>0</v>
      </c>
      <c r="AG61" s="35"/>
      <c r="AH61" s="22" t="s">
        <v>88</v>
      </c>
      <c r="AI61" s="22">
        <f>IF(OR(AH61="NT", AH61="TIME"), 0, IF(_xlfn.RANK.EQ(AH61, AH48:AH61, 1)&lt;=10, 11 - _xlfn.RANK.EQ(AH61, AH48:AH61, 1), 0))</f>
        <v>0</v>
      </c>
      <c r="AJ61" s="22">
        <f t="shared" si="76"/>
        <v>0</v>
      </c>
      <c r="AK61" s="35"/>
      <c r="AL61" s="22" t="s">
        <v>88</v>
      </c>
      <c r="AM61" s="22">
        <f>IF(OR(AL61="NT", AL61="TIME"), 0, IF(_xlfn.RANK.EQ(AL61, AL48:AL61, 1)&lt;=10, 11 - _xlfn.RANK.EQ(AL61, AL48:AL61, 1), 0))</f>
        <v>0</v>
      </c>
      <c r="AN61" s="22">
        <f t="shared" si="77"/>
        <v>0</v>
      </c>
      <c r="AO61" s="35"/>
      <c r="AP61" s="22" t="s">
        <v>88</v>
      </c>
      <c r="AQ61" s="22">
        <f>IF(OR(AP61="NT", AP61="TIME"), 0, IF(_xlfn.RANK.EQ(AP61, AP48:AP61, 1)&lt;=10, 11 - _xlfn.RANK.EQ(AP61, AP48:AP61, 1), 0))</f>
        <v>0</v>
      </c>
      <c r="AR61" s="22">
        <f t="shared" si="78"/>
        <v>0</v>
      </c>
      <c r="AS61" s="35"/>
      <c r="AT61" s="22">
        <f t="shared" si="79"/>
        <v>2</v>
      </c>
      <c r="AU61" s="35"/>
    </row>
    <row r="62" ht="15.75" customHeight="1">
      <c r="A62" s="24">
        <f t="shared" si="63"/>
        <v>9</v>
      </c>
      <c r="B62" s="24" t="s">
        <v>136</v>
      </c>
      <c r="C62" s="61"/>
      <c r="D62" s="42">
        <f t="shared" si="64"/>
        <v>17</v>
      </c>
      <c r="E62" s="7"/>
      <c r="F62" s="59">
        <v>50.013</v>
      </c>
      <c r="G62" s="22">
        <f t="shared" si="84"/>
        <v>4</v>
      </c>
      <c r="H62" s="22">
        <f t="shared" si="85"/>
        <v>1</v>
      </c>
      <c r="I62" s="35"/>
      <c r="J62" s="22">
        <v>42.1</v>
      </c>
      <c r="K62" s="22">
        <f t="shared" si="86"/>
        <v>1</v>
      </c>
      <c r="L62" s="22">
        <f t="shared" si="87"/>
        <v>1</v>
      </c>
      <c r="M62" s="35"/>
      <c r="N62" s="22" t="s">
        <v>88</v>
      </c>
      <c r="O62" s="22">
        <f t="shared" si="88"/>
        <v>0</v>
      </c>
      <c r="P62" s="22">
        <f t="shared" si="89"/>
        <v>0</v>
      </c>
      <c r="Q62" s="35"/>
      <c r="R62" s="22">
        <v>38.866</v>
      </c>
      <c r="S62" s="22">
        <f t="shared" si="69"/>
        <v>5</v>
      </c>
      <c r="T62" s="22">
        <f t="shared" si="70"/>
        <v>1</v>
      </c>
      <c r="U62" s="35"/>
      <c r="V62" s="22">
        <v>53.09</v>
      </c>
      <c r="W62" s="22">
        <f t="shared" si="71"/>
        <v>3</v>
      </c>
      <c r="X62" s="22">
        <f t="shared" si="72"/>
        <v>1</v>
      </c>
      <c r="Y62" s="35"/>
      <c r="Z62" s="22">
        <v>41.513</v>
      </c>
      <c r="AA62" s="22">
        <f t="shared" si="73"/>
        <v>4</v>
      </c>
      <c r="AB62" s="22">
        <f t="shared" si="74"/>
        <v>1</v>
      </c>
      <c r="AC62" s="35"/>
      <c r="AD62" s="22" t="s">
        <v>88</v>
      </c>
      <c r="AE62" s="22">
        <f>IF(OR(AD62="NT", AD62="TIME"), 0, IF(_xlfn.RANK.EQ(AD62, AD54:AD62, 1)&lt;=10, 11 - _xlfn.RANK.EQ(AD62, AD54:AD62, 1), 0))</f>
        <v>0</v>
      </c>
      <c r="AF62" s="22">
        <f t="shared" si="75"/>
        <v>0</v>
      </c>
      <c r="AG62" s="35"/>
      <c r="AH62" s="22" t="s">
        <v>88</v>
      </c>
      <c r="AI62" s="22">
        <f>IF(OR(AH62="NT", AH62="TIME"), 0, IF(_xlfn.RANK.EQ(AH62, AH54:AH62, 1)&lt;=10, 11 - _xlfn.RANK.EQ(AH62, AH54:AH62, 1), 0))</f>
        <v>0</v>
      </c>
      <c r="AJ62" s="22">
        <f t="shared" si="76"/>
        <v>0</v>
      </c>
      <c r="AK62" s="35"/>
      <c r="AL62" s="22" t="s">
        <v>88</v>
      </c>
      <c r="AM62" s="22">
        <f>IF(OR(AL62="NT", AL62="TIME"), 0, IF(_xlfn.RANK.EQ(AL62, AL54:AL62, 1)&lt;=10, 11 - _xlfn.RANK.EQ(AL62, AL54:AL62, 1), 0))</f>
        <v>0</v>
      </c>
      <c r="AN62" s="22">
        <f t="shared" si="77"/>
        <v>0</v>
      </c>
      <c r="AO62" s="35"/>
      <c r="AP62" s="22" t="s">
        <v>88</v>
      </c>
      <c r="AQ62" s="22">
        <f>IF(OR(AP62="NT", AP62="TIME"), 0, IF(_xlfn.RANK.EQ(AP62, AP54:AP62, 1)&lt;=10, 11 - _xlfn.RANK.EQ(AP62, AP54:AP62, 1), 0))</f>
        <v>0</v>
      </c>
      <c r="AR62" s="22">
        <f t="shared" si="78"/>
        <v>0</v>
      </c>
      <c r="AS62" s="35"/>
      <c r="AT62" s="22">
        <f t="shared" si="79"/>
        <v>5</v>
      </c>
      <c r="AU62" s="35"/>
    </row>
    <row r="63" ht="15.75" customHeight="1">
      <c r="A63" s="24">
        <f t="shared" si="63"/>
        <v>10</v>
      </c>
      <c r="B63" s="24" t="s">
        <v>132</v>
      </c>
      <c r="C63" s="61"/>
      <c r="D63" s="42">
        <f t="shared" si="64"/>
        <v>14</v>
      </c>
      <c r="E63" s="7"/>
      <c r="F63" s="59">
        <v>22.36</v>
      </c>
      <c r="G63" s="22">
        <f t="shared" si="84"/>
        <v>9</v>
      </c>
      <c r="H63" s="22">
        <f t="shared" si="85"/>
        <v>1</v>
      </c>
      <c r="I63" s="35"/>
      <c r="J63" s="22" t="s">
        <v>87</v>
      </c>
      <c r="K63" s="22">
        <f t="shared" si="86"/>
        <v>0</v>
      </c>
      <c r="L63" s="22">
        <f t="shared" si="87"/>
        <v>1</v>
      </c>
      <c r="M63" s="35"/>
      <c r="N63" s="22">
        <v>24.96</v>
      </c>
      <c r="O63" s="22">
        <f t="shared" si="88"/>
        <v>5</v>
      </c>
      <c r="P63" s="22">
        <f t="shared" si="89"/>
        <v>1</v>
      </c>
      <c r="Q63" s="35"/>
      <c r="R63" s="22" t="s">
        <v>87</v>
      </c>
      <c r="S63" s="22">
        <f t="shared" si="69"/>
        <v>0</v>
      </c>
      <c r="T63" s="22">
        <f t="shared" si="70"/>
        <v>1</v>
      </c>
      <c r="U63" s="35"/>
      <c r="V63" s="22" t="s">
        <v>87</v>
      </c>
      <c r="W63" s="22">
        <f t="shared" si="71"/>
        <v>0</v>
      </c>
      <c r="X63" s="22">
        <f t="shared" si="72"/>
        <v>1</v>
      </c>
      <c r="Y63" s="35"/>
      <c r="Z63" s="22" t="s">
        <v>87</v>
      </c>
      <c r="AA63" s="22">
        <f t="shared" si="73"/>
        <v>0</v>
      </c>
      <c r="AB63" s="22">
        <f t="shared" si="74"/>
        <v>1</v>
      </c>
      <c r="AC63" s="35"/>
      <c r="AD63" s="22" t="s">
        <v>88</v>
      </c>
      <c r="AE63" s="22">
        <f>IF(OR(AD63="NT", AD63="TIME"), 0, IF(_xlfn.RANK.EQ(AD63, AD56:AD63, 1)&lt;=10, 11 - _xlfn.RANK.EQ(AD63, AD56:AD63, 1), 0))</f>
        <v>0</v>
      </c>
      <c r="AF63" s="22">
        <f t="shared" si="75"/>
        <v>0</v>
      </c>
      <c r="AG63" s="35"/>
      <c r="AH63" s="22" t="s">
        <v>88</v>
      </c>
      <c r="AI63" s="22">
        <f>IF(OR(AH63="NT", AH63="TIME"), 0, IF(_xlfn.RANK.EQ(AH63, AH56:AH63, 1)&lt;=10, 11 - _xlfn.RANK.EQ(AH63, AH56:AH63, 1), 0))</f>
        <v>0</v>
      </c>
      <c r="AJ63" s="22">
        <f t="shared" si="76"/>
        <v>0</v>
      </c>
      <c r="AK63" s="35"/>
      <c r="AL63" s="22" t="s">
        <v>88</v>
      </c>
      <c r="AM63" s="22">
        <f>IF(OR(AL63="NT", AL63="TIME"), 0, IF(_xlfn.RANK.EQ(AL63, AL56:AL63, 1)&lt;=10, 11 - _xlfn.RANK.EQ(AL63, AL56:AL63, 1), 0))</f>
        <v>0</v>
      </c>
      <c r="AN63" s="22">
        <f t="shared" si="77"/>
        <v>0</v>
      </c>
      <c r="AO63" s="35"/>
      <c r="AP63" s="22" t="s">
        <v>88</v>
      </c>
      <c r="AQ63" s="22">
        <f>IF(OR(AP63="NT", AP63="TIME"), 0, IF(_xlfn.RANK.EQ(AP63, AP56:AP63, 1)&lt;=10, 11 - _xlfn.RANK.EQ(AP63, AP56:AP63, 1), 0))</f>
        <v>0</v>
      </c>
      <c r="AR63" s="22">
        <f t="shared" si="78"/>
        <v>0</v>
      </c>
      <c r="AS63" s="35"/>
      <c r="AT63" s="22">
        <f t="shared" si="79"/>
        <v>6</v>
      </c>
      <c r="AU63" s="35"/>
    </row>
    <row r="64" ht="15.75" customHeight="1">
      <c r="A64" s="24">
        <f t="shared" si="63"/>
        <v>11</v>
      </c>
      <c r="B64" s="20" t="s">
        <v>138</v>
      </c>
      <c r="C64" s="61"/>
      <c r="D64" s="42">
        <f t="shared" si="64"/>
        <v>14</v>
      </c>
      <c r="E64" s="7"/>
      <c r="F64" s="22">
        <v>36.114</v>
      </c>
      <c r="G64" s="22">
        <f t="shared" si="84"/>
        <v>5</v>
      </c>
      <c r="H64" s="22">
        <f t="shared" si="85"/>
        <v>1</v>
      </c>
      <c r="I64" s="35"/>
      <c r="J64" s="22">
        <v>31.72</v>
      </c>
      <c r="K64" s="22">
        <f t="shared" si="86"/>
        <v>2</v>
      </c>
      <c r="L64" s="22">
        <f t="shared" si="87"/>
        <v>1</v>
      </c>
      <c r="M64" s="35"/>
      <c r="N64" s="22">
        <v>29.6</v>
      </c>
      <c r="O64" s="22">
        <f t="shared" si="88"/>
        <v>3</v>
      </c>
      <c r="P64" s="22">
        <f t="shared" si="89"/>
        <v>1</v>
      </c>
      <c r="Q64" s="35"/>
      <c r="R64" s="22" t="s">
        <v>87</v>
      </c>
      <c r="S64" s="22">
        <f t="shared" si="69"/>
        <v>0</v>
      </c>
      <c r="T64" s="22">
        <f t="shared" si="70"/>
        <v>1</v>
      </c>
      <c r="U64" s="35"/>
      <c r="V64" s="22">
        <v>37.259</v>
      </c>
      <c r="W64" s="22">
        <f t="shared" si="71"/>
        <v>4</v>
      </c>
      <c r="X64" s="22">
        <f t="shared" si="72"/>
        <v>1</v>
      </c>
      <c r="Y64" s="35"/>
      <c r="Z64" s="22" t="s">
        <v>87</v>
      </c>
      <c r="AA64" s="22">
        <f t="shared" si="73"/>
        <v>0</v>
      </c>
      <c r="AB64" s="22">
        <f t="shared" si="74"/>
        <v>1</v>
      </c>
      <c r="AC64" s="35"/>
      <c r="AD64" s="22" t="s">
        <v>88</v>
      </c>
      <c r="AE64" s="22">
        <f>IF(OR(AD64="NT", AD64="TIME"), 0, IF(_xlfn.RANK.EQ(AD64, AD56:AD64, 1)&lt;=10, 11 - _xlfn.RANK.EQ(AD64, AD56:AD64, 1), 0))</f>
        <v>0</v>
      </c>
      <c r="AF64" s="22">
        <f t="shared" si="75"/>
        <v>0</v>
      </c>
      <c r="AG64" s="35"/>
      <c r="AH64" s="22" t="s">
        <v>88</v>
      </c>
      <c r="AI64" s="22">
        <f>IF(OR(AH64="NT", AH64="TIME"), 0, IF(_xlfn.RANK.EQ(AH64, AH56:AH64, 1)&lt;=10, 11 - _xlfn.RANK.EQ(AH64, AH56:AH64, 1), 0))</f>
        <v>0</v>
      </c>
      <c r="AJ64" s="22">
        <f t="shared" si="76"/>
        <v>0</v>
      </c>
      <c r="AK64" s="35"/>
      <c r="AL64" s="22" t="s">
        <v>88</v>
      </c>
      <c r="AM64" s="22">
        <f>IF(OR(AL64="NT", AL64="TIME"), 0, IF(_xlfn.RANK.EQ(AL64, AL56:AL64, 1)&lt;=10, 11 - _xlfn.RANK.EQ(AL64, AL56:AL64, 1), 0))</f>
        <v>0</v>
      </c>
      <c r="AN64" s="22">
        <f t="shared" si="77"/>
        <v>0</v>
      </c>
      <c r="AO64" s="35"/>
      <c r="AP64" s="22" t="s">
        <v>88</v>
      </c>
      <c r="AQ64" s="22">
        <f>IF(OR(AP64="NT", AP64="TIME"), 0, IF(_xlfn.RANK.EQ(AP64, AP56:AP64, 1)&lt;=10, 11 - _xlfn.RANK.EQ(AP64, AP56:AP64, 1), 0))</f>
        <v>0</v>
      </c>
      <c r="AR64" s="22">
        <f t="shared" si="78"/>
        <v>0</v>
      </c>
      <c r="AS64" s="35"/>
      <c r="AT64" s="22">
        <f t="shared" si="79"/>
        <v>6</v>
      </c>
      <c r="AU64" s="35"/>
    </row>
    <row r="65" ht="15.75" customHeight="1">
      <c r="A65" s="24">
        <f t="shared" si="63"/>
        <v>12</v>
      </c>
      <c r="B65" s="24" t="s">
        <v>139</v>
      </c>
      <c r="C65" s="61"/>
      <c r="D65" s="42">
        <f t="shared" si="64"/>
        <v>5</v>
      </c>
      <c r="E65" s="7"/>
      <c r="F65" s="59" t="s">
        <v>87</v>
      </c>
      <c r="G65" s="22">
        <f t="shared" si="84"/>
        <v>0</v>
      </c>
      <c r="H65" s="22">
        <f t="shared" si="85"/>
        <v>1</v>
      </c>
      <c r="I65" s="35"/>
      <c r="J65" s="22">
        <v>21.336</v>
      </c>
      <c r="K65" s="22">
        <f t="shared" si="86"/>
        <v>5</v>
      </c>
      <c r="L65" s="22">
        <f t="shared" si="87"/>
        <v>1</v>
      </c>
      <c r="M65" s="35"/>
      <c r="N65" s="22" t="s">
        <v>88</v>
      </c>
      <c r="O65" s="22">
        <f t="shared" si="88"/>
        <v>0</v>
      </c>
      <c r="P65" s="22">
        <f t="shared" si="89"/>
        <v>0</v>
      </c>
      <c r="Q65" s="35"/>
      <c r="R65" s="22" t="s">
        <v>88</v>
      </c>
      <c r="S65" s="22">
        <f t="shared" si="69"/>
        <v>0</v>
      </c>
      <c r="T65" s="22">
        <f t="shared" si="70"/>
        <v>0</v>
      </c>
      <c r="U65" s="35"/>
      <c r="V65" s="22" t="s">
        <v>88</v>
      </c>
      <c r="W65" s="22">
        <f t="shared" si="71"/>
        <v>0</v>
      </c>
      <c r="X65" s="22">
        <f t="shared" si="72"/>
        <v>0</v>
      </c>
      <c r="Y65" s="35"/>
      <c r="Z65" s="22" t="s">
        <v>88</v>
      </c>
      <c r="AA65" s="22">
        <f t="shared" si="73"/>
        <v>0</v>
      </c>
      <c r="AB65" s="22">
        <f t="shared" si="74"/>
        <v>0</v>
      </c>
      <c r="AC65" s="35"/>
      <c r="AD65" s="22" t="s">
        <v>88</v>
      </c>
      <c r="AE65" s="22">
        <f>IF(OR(AD65="NT", AD65="TIME"), 0, IF(_xlfn.RANK.EQ(AD65, AD58:AD65, 1)&lt;=10, 11 - _xlfn.RANK.EQ(AD65, AD58:AD65, 1), 0))</f>
        <v>0</v>
      </c>
      <c r="AF65" s="22">
        <f t="shared" si="75"/>
        <v>0</v>
      </c>
      <c r="AG65" s="35"/>
      <c r="AH65" s="22" t="s">
        <v>88</v>
      </c>
      <c r="AI65" s="22">
        <f>IF(OR(AH65="NT", AH65="TIME"), 0, IF(_xlfn.RANK.EQ(AH65, AH58:AH65, 1)&lt;=10, 11 - _xlfn.RANK.EQ(AH65, AH58:AH65, 1), 0))</f>
        <v>0</v>
      </c>
      <c r="AJ65" s="22">
        <f t="shared" si="76"/>
        <v>0</v>
      </c>
      <c r="AK65" s="35"/>
      <c r="AL65" s="22" t="s">
        <v>88</v>
      </c>
      <c r="AM65" s="22">
        <f>IF(OR(AL65="NT", AL65="TIME"), 0, IF(_xlfn.RANK.EQ(AL65, AL58:AL65, 1)&lt;=10, 11 - _xlfn.RANK.EQ(AL65, AL58:AL65, 1), 0))</f>
        <v>0</v>
      </c>
      <c r="AN65" s="22">
        <f t="shared" si="77"/>
        <v>0</v>
      </c>
      <c r="AO65" s="35"/>
      <c r="AP65" s="22" t="s">
        <v>88</v>
      </c>
      <c r="AQ65" s="22">
        <f>IF(OR(AP65="NT", AP65="TIME"), 0, IF(_xlfn.RANK.EQ(AP65, AP58:AP65, 1)&lt;=10, 11 - _xlfn.RANK.EQ(AP65, AP58:AP65, 1), 0))</f>
        <v>0</v>
      </c>
      <c r="AR65" s="22">
        <f t="shared" si="78"/>
        <v>0</v>
      </c>
      <c r="AS65" s="35"/>
      <c r="AT65" s="22">
        <f t="shared" si="79"/>
        <v>2</v>
      </c>
      <c r="AU65" s="35"/>
    </row>
    <row r="66" ht="15.75" customHeight="1">
      <c r="A66" s="24">
        <f t="shared" si="63"/>
        <v>13</v>
      </c>
      <c r="B66" s="24" t="s">
        <v>143</v>
      </c>
      <c r="C66" s="61"/>
      <c r="D66" s="42">
        <f t="shared" si="64"/>
        <v>2</v>
      </c>
      <c r="E66" s="7"/>
      <c r="F66" s="59"/>
      <c r="G66" s="22"/>
      <c r="H66" s="22"/>
      <c r="I66" s="35"/>
      <c r="J66" s="22" t="s">
        <v>87</v>
      </c>
      <c r="K66" s="22">
        <f t="shared" si="86"/>
        <v>0</v>
      </c>
      <c r="L66" s="22">
        <f t="shared" si="87"/>
        <v>1</v>
      </c>
      <c r="M66" s="35"/>
      <c r="N66" s="22">
        <v>65.56</v>
      </c>
      <c r="O66" s="22">
        <f t="shared" si="88"/>
        <v>2</v>
      </c>
      <c r="P66" s="22">
        <f t="shared" si="89"/>
        <v>1</v>
      </c>
      <c r="Q66" s="35"/>
      <c r="R66" s="22" t="s">
        <v>88</v>
      </c>
      <c r="S66" s="22">
        <f t="shared" si="69"/>
        <v>0</v>
      </c>
      <c r="T66" s="22">
        <f t="shared" si="70"/>
        <v>0</v>
      </c>
      <c r="U66" s="35"/>
      <c r="V66" s="22" t="s">
        <v>88</v>
      </c>
      <c r="W66" s="22">
        <f t="shared" si="71"/>
        <v>0</v>
      </c>
      <c r="X66" s="22">
        <f t="shared" si="72"/>
        <v>0</v>
      </c>
      <c r="Y66" s="35"/>
      <c r="Z66" s="22" t="s">
        <v>88</v>
      </c>
      <c r="AA66" s="22">
        <f t="shared" si="73"/>
        <v>0</v>
      </c>
      <c r="AB66" s="22">
        <f t="shared" si="74"/>
        <v>0</v>
      </c>
      <c r="AC66" s="35"/>
      <c r="AD66" s="22" t="s">
        <v>88</v>
      </c>
      <c r="AE66" s="22">
        <f>IF(OR(AD66="NT", AD66="TIME"), 0, IF(_xlfn.RANK.EQ(AD66, AD57:AD66, 1)&lt;=10, 11 - _xlfn.RANK.EQ(AD66, AD57:AD66, 1), 0))</f>
        <v>0</v>
      </c>
      <c r="AF66" s="22">
        <f t="shared" si="75"/>
        <v>0</v>
      </c>
      <c r="AG66" s="35"/>
      <c r="AH66" s="22" t="s">
        <v>88</v>
      </c>
      <c r="AI66" s="22">
        <f>IF(OR(AH66="NT", AH66="TIME"), 0, IF(_xlfn.RANK.EQ(AH66, AH57:AH66, 1)&lt;=10, 11 - _xlfn.RANK.EQ(AH66, AH57:AH66, 1), 0))</f>
        <v>0</v>
      </c>
      <c r="AJ66" s="22">
        <f t="shared" si="76"/>
        <v>0</v>
      </c>
      <c r="AK66" s="35"/>
      <c r="AL66" s="22" t="s">
        <v>88</v>
      </c>
      <c r="AM66" s="22">
        <f>IF(OR(AL66="NT", AL66="TIME"), 0, IF(_xlfn.RANK.EQ(AL66, AL57:AL66, 1)&lt;=10, 11 - _xlfn.RANK.EQ(AL66, AL57:AL66, 1), 0))</f>
        <v>0</v>
      </c>
      <c r="AN66" s="22">
        <f t="shared" si="77"/>
        <v>0</v>
      </c>
      <c r="AO66" s="35"/>
      <c r="AP66" s="22" t="s">
        <v>88</v>
      </c>
      <c r="AQ66" s="22">
        <f>IF(OR(AP66="NT", AP66="TIME"), 0, IF(_xlfn.RANK.EQ(AP66, AP57:AP66, 1)&lt;=10, 11 - _xlfn.RANK.EQ(AP66, AP57:AP66, 1), 0))</f>
        <v>0</v>
      </c>
      <c r="AR66" s="22">
        <f t="shared" si="78"/>
        <v>0</v>
      </c>
      <c r="AS66" s="35"/>
      <c r="AT66" s="22">
        <f t="shared" si="79"/>
        <v>2</v>
      </c>
      <c r="AU66" s="35"/>
    </row>
    <row r="67" ht="15.75" customHeight="1">
      <c r="A67" s="24">
        <f t="shared" si="63"/>
        <v>14</v>
      </c>
      <c r="B67" s="24" t="s">
        <v>140</v>
      </c>
      <c r="C67" s="61"/>
      <c r="D67" s="42">
        <f t="shared" si="64"/>
        <v>0</v>
      </c>
      <c r="E67" s="7"/>
      <c r="F67" s="59"/>
      <c r="G67" s="22"/>
      <c r="H67" s="22"/>
      <c r="I67" s="35"/>
      <c r="J67" s="22"/>
      <c r="K67" s="22"/>
      <c r="L67" s="22"/>
      <c r="M67" s="35"/>
      <c r="N67" s="22"/>
      <c r="O67" s="22"/>
      <c r="P67" s="22"/>
      <c r="Q67" s="35"/>
      <c r="R67" s="22" t="s">
        <v>87</v>
      </c>
      <c r="S67" s="22">
        <f t="shared" si="69"/>
        <v>0</v>
      </c>
      <c r="T67" s="22">
        <f t="shared" si="70"/>
        <v>1</v>
      </c>
      <c r="U67" s="35"/>
      <c r="V67" s="22" t="s">
        <v>88</v>
      </c>
      <c r="W67" s="22">
        <f t="shared" si="71"/>
        <v>0</v>
      </c>
      <c r="X67" s="22">
        <f t="shared" si="72"/>
        <v>0</v>
      </c>
      <c r="Y67" s="35"/>
      <c r="Z67" s="22" t="s">
        <v>88</v>
      </c>
      <c r="AA67" s="22">
        <f t="shared" si="73"/>
        <v>0</v>
      </c>
      <c r="AB67" s="22">
        <f t="shared" si="74"/>
        <v>0</v>
      </c>
      <c r="AC67" s="35"/>
      <c r="AD67" s="22" t="s">
        <v>88</v>
      </c>
      <c r="AE67" s="22">
        <f>IF(OR(AD67="NT", AD67="TIME"), 0, IF(_xlfn.RANK.EQ(AD67, AD60:AD67, 1)&lt;=10, 11 - _xlfn.RANK.EQ(AD67, AD60:AD67, 1), 0))</f>
        <v>0</v>
      </c>
      <c r="AF67" s="22">
        <f t="shared" si="75"/>
        <v>0</v>
      </c>
      <c r="AG67" s="35"/>
      <c r="AH67" s="22" t="s">
        <v>88</v>
      </c>
      <c r="AI67" s="22">
        <f>IF(OR(AH67="NT", AH67="TIME"), 0, IF(_xlfn.RANK.EQ(AH67, AH60:AH67, 1)&lt;=10, 11 - _xlfn.RANK.EQ(AH67, AH60:AH67, 1), 0))</f>
        <v>0</v>
      </c>
      <c r="AJ67" s="22">
        <f t="shared" si="76"/>
        <v>0</v>
      </c>
      <c r="AK67" s="35"/>
      <c r="AL67" s="22" t="s">
        <v>88</v>
      </c>
      <c r="AM67" s="22">
        <f>IF(OR(AL67="NT", AL67="TIME"), 0, IF(_xlfn.RANK.EQ(AL67, AL60:AL67, 1)&lt;=10, 11 - _xlfn.RANK.EQ(AL67, AL60:AL67, 1), 0))</f>
        <v>0</v>
      </c>
      <c r="AN67" s="22">
        <f t="shared" si="77"/>
        <v>0</v>
      </c>
      <c r="AO67" s="35"/>
      <c r="AP67" s="22" t="s">
        <v>88</v>
      </c>
      <c r="AQ67" s="22">
        <f>IF(OR(AP67="NT", AP67="TIME"), 0, IF(_xlfn.RANK.EQ(AP67, AP60:AP67, 1)&lt;=10, 11 - _xlfn.RANK.EQ(AP67, AP60:AP67, 1), 0))</f>
        <v>0</v>
      </c>
      <c r="AR67" s="22">
        <f t="shared" si="78"/>
        <v>0</v>
      </c>
      <c r="AS67" s="35"/>
      <c r="AT67" s="22">
        <f t="shared" si="79"/>
        <v>1</v>
      </c>
      <c r="AU67" s="35"/>
    </row>
    <row r="68" ht="15.75" customHeight="1">
      <c r="A68" s="55"/>
      <c r="B68" s="55"/>
      <c r="D68" s="74">
        <f>sum(D19:D67)</f>
        <v>743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</row>
    <row r="69" ht="15.75" customHeight="1">
      <c r="A69" s="55"/>
      <c r="B69" s="55"/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</row>
    <row r="70" ht="15.75" customHeight="1">
      <c r="A70" s="15"/>
      <c r="B70" s="15" t="s">
        <v>144</v>
      </c>
      <c r="D70" s="70" t="s">
        <v>66</v>
      </c>
      <c r="E70" s="35"/>
      <c r="F70" s="71" t="s">
        <v>115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</row>
    <row r="71" ht="15.75" customHeight="1">
      <c r="A71" s="24">
        <f t="shared" ref="A71:A85" si="90">ROW(A2)-ROW($A$2)+1</f>
        <v>1</v>
      </c>
      <c r="B71" s="20" t="s">
        <v>122</v>
      </c>
      <c r="D71" s="60">
        <f t="shared" ref="D71:D85" si="91">SUMIF($B$20:$B$67, B71, $D$20:$D$67)</f>
        <v>130</v>
      </c>
      <c r="E71" s="35"/>
      <c r="F71" s="72" t="str">
        <f t="shared" ref="F71:F85" si="92">IF(COUNTIFS($B$5:$B$65,$B71,$AT$5:$AT$65,"&gt;0")&gt;=2,"YES","NO")</f>
        <v>YES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ht="15.75" customHeight="1">
      <c r="A72" s="24">
        <f t="shared" si="90"/>
        <v>2</v>
      </c>
      <c r="B72" s="24" t="s">
        <v>118</v>
      </c>
      <c r="D72" s="60">
        <f t="shared" si="91"/>
        <v>126</v>
      </c>
      <c r="E72" s="35"/>
      <c r="F72" s="72" t="str">
        <f t="shared" si="92"/>
        <v>YES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A73" s="24">
        <f t="shared" si="90"/>
        <v>3</v>
      </c>
      <c r="B73" s="24" t="s">
        <v>123</v>
      </c>
      <c r="D73" s="60">
        <f t="shared" si="91"/>
        <v>99</v>
      </c>
      <c r="E73" s="35"/>
      <c r="F73" s="72" t="str">
        <f t="shared" si="92"/>
        <v>YES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A74" s="24">
        <f t="shared" si="90"/>
        <v>4</v>
      </c>
      <c r="B74" s="24" t="s">
        <v>135</v>
      </c>
      <c r="D74" s="60">
        <f t="shared" si="91"/>
        <v>93</v>
      </c>
      <c r="E74" s="35"/>
      <c r="F74" s="72" t="str">
        <f t="shared" si="92"/>
        <v>YES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A75" s="24">
        <f t="shared" si="90"/>
        <v>5</v>
      </c>
      <c r="B75" s="24" t="s">
        <v>132</v>
      </c>
      <c r="D75" s="60">
        <f t="shared" si="91"/>
        <v>59</v>
      </c>
      <c r="E75" s="35"/>
      <c r="F75" s="72" t="str">
        <f t="shared" si="92"/>
        <v>YES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A76" s="24">
        <f t="shared" si="90"/>
        <v>6</v>
      </c>
      <c r="B76" s="24" t="s">
        <v>137</v>
      </c>
      <c r="D76" s="60">
        <f t="shared" si="91"/>
        <v>53</v>
      </c>
      <c r="E76" s="35"/>
      <c r="F76" s="72" t="str">
        <f t="shared" si="92"/>
        <v>YES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A77" s="24">
        <f t="shared" si="90"/>
        <v>7</v>
      </c>
      <c r="B77" s="24" t="s">
        <v>125</v>
      </c>
      <c r="D77" s="60">
        <f t="shared" si="91"/>
        <v>44</v>
      </c>
      <c r="E77" s="35"/>
      <c r="F77" s="72" t="str">
        <f t="shared" si="92"/>
        <v>YES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</row>
    <row r="78" ht="15.75" customHeight="1">
      <c r="A78" s="24">
        <f t="shared" si="90"/>
        <v>8</v>
      </c>
      <c r="B78" s="24" t="s">
        <v>136</v>
      </c>
      <c r="D78" s="60">
        <f t="shared" si="91"/>
        <v>43</v>
      </c>
      <c r="E78" s="35"/>
      <c r="F78" s="72" t="str">
        <f t="shared" si="92"/>
        <v>YES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A79" s="24">
        <f t="shared" si="90"/>
        <v>9</v>
      </c>
      <c r="B79" s="20" t="s">
        <v>141</v>
      </c>
      <c r="D79" s="60">
        <f t="shared" si="91"/>
        <v>27</v>
      </c>
      <c r="E79" s="35"/>
      <c r="F79" s="72" t="str">
        <f t="shared" si="92"/>
        <v>NO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A80" s="24">
        <f t="shared" si="90"/>
        <v>10</v>
      </c>
      <c r="B80" s="20" t="s">
        <v>138</v>
      </c>
      <c r="D80" s="60">
        <f t="shared" si="91"/>
        <v>23</v>
      </c>
      <c r="E80" s="35"/>
      <c r="F80" s="72" t="str">
        <f t="shared" si="92"/>
        <v>YES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A81" s="24">
        <f t="shared" si="90"/>
        <v>11</v>
      </c>
      <c r="B81" s="20" t="s">
        <v>142</v>
      </c>
      <c r="D81" s="60">
        <f t="shared" si="91"/>
        <v>18</v>
      </c>
      <c r="E81" s="35"/>
      <c r="F81" s="72" t="str">
        <f t="shared" si="92"/>
        <v>NO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A82" s="24">
        <f t="shared" si="90"/>
        <v>12</v>
      </c>
      <c r="B82" s="20" t="s">
        <v>139</v>
      </c>
      <c r="D82" s="60">
        <f t="shared" si="91"/>
        <v>11</v>
      </c>
      <c r="E82" s="35"/>
      <c r="F82" s="72" t="str">
        <f t="shared" si="92"/>
        <v>YES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A83" s="24">
        <f t="shared" si="90"/>
        <v>13</v>
      </c>
      <c r="B83" s="20" t="s">
        <v>131</v>
      </c>
      <c r="D83" s="60">
        <f t="shared" si="91"/>
        <v>10</v>
      </c>
      <c r="E83" s="35"/>
      <c r="F83" s="72" t="str">
        <f t="shared" si="92"/>
        <v>YES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A84" s="24">
        <f t="shared" si="90"/>
        <v>14</v>
      </c>
      <c r="B84" s="20" t="s">
        <v>140</v>
      </c>
      <c r="D84" s="60">
        <f t="shared" si="91"/>
        <v>5</v>
      </c>
      <c r="E84" s="35"/>
      <c r="F84" s="72" t="str">
        <f t="shared" si="92"/>
        <v>NO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A85" s="24">
        <f t="shared" si="90"/>
        <v>15</v>
      </c>
      <c r="B85" s="20" t="s">
        <v>143</v>
      </c>
      <c r="D85" s="60">
        <f t="shared" si="91"/>
        <v>2</v>
      </c>
      <c r="E85" s="35"/>
      <c r="F85" s="72" t="str">
        <f t="shared" si="92"/>
        <v>NO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D86" s="74">
        <f>SUM(D71:D85)</f>
        <v>743</v>
      </c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</row>
    <row r="982" ht="15.75" customHeight="1">
      <c r="D982" s="60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</row>
    <row r="983" ht="15.75" customHeight="1">
      <c r="D983" s="60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</row>
    <row r="984" ht="15.75" customHeight="1">
      <c r="D984" s="60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</row>
    <row r="985" ht="15.75" customHeight="1">
      <c r="D985" s="60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</row>
    <row r="986" ht="15.75" customHeight="1">
      <c r="D986" s="40"/>
    </row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autoFilter ref="$A$70:$BG$85">
    <sortState ref="A70:BG85">
      <sortCondition descending="1" ref="D70:D85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145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55"/>
      <c r="B3" s="55"/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9"/>
      <c r="AT3" s="14" t="s">
        <v>4</v>
      </c>
    </row>
    <row r="4">
      <c r="A4" s="15"/>
      <c r="B4" s="15" t="s">
        <v>130</v>
      </c>
      <c r="C4" s="21"/>
      <c r="D4" s="42"/>
      <c r="E4" s="43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6"/>
      <c r="Z4" s="53" t="s">
        <v>67</v>
      </c>
      <c r="AA4" s="53" t="s">
        <v>68</v>
      </c>
      <c r="AB4" s="53" t="s">
        <v>69</v>
      </c>
      <c r="AC4" s="54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54"/>
      <c r="AT4" s="19" t="s">
        <v>6</v>
      </c>
    </row>
    <row r="5">
      <c r="A5" s="55"/>
      <c r="B5" s="55"/>
      <c r="C5" s="2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6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</row>
    <row r="6">
      <c r="A6" s="20">
        <f t="shared" ref="A6:A8" si="1">ROW(A2)-ROW($A$2)+1</f>
        <v>1</v>
      </c>
      <c r="B6" s="20" t="s">
        <v>146</v>
      </c>
      <c r="C6" s="21"/>
      <c r="D6" s="42">
        <f t="shared" ref="D6:D7" si="2">G6+K6+O6+S6+W6+AA6+AE6+AI6+AM6+AQ6</f>
        <v>30</v>
      </c>
      <c r="E6" s="43"/>
      <c r="F6" s="22" t="s">
        <v>87</v>
      </c>
      <c r="G6" s="22">
        <f t="shared" ref="G6:G7" si="3">IF(OR(F6="NT", F6="TIME"), 0, IF(_xlfn.RANK.EQ(F6, $F$6:$F$7, 1)&lt;=10, 11 - _xlfn.RANK.EQ(F6, $F$6:$F$7, 1), 0))</f>
        <v>0</v>
      </c>
      <c r="H6" s="22">
        <f t="shared" ref="H6:H7" si="4">IF(OR(F6="TO", F6="TIME"), 0, IF(F6&lt;&gt;"", 1, ""))</f>
        <v>1</v>
      </c>
      <c r="I6" s="43"/>
      <c r="J6" s="22">
        <v>6.44</v>
      </c>
      <c r="K6" s="22">
        <f t="shared" ref="K6:K7" si="5">IF(OR(J6="NT", J6="TIME"), 0, IF(_xlfn.RANK.EQ(J6, $J$6:$J$7, 1)&lt;=10, 11 - _xlfn.RANK.EQ(J6, $J$6:$J$7, 1), 0))</f>
        <v>10</v>
      </c>
      <c r="L6" s="22">
        <f t="shared" ref="L6:L7" si="6">IF(OR(J6="TO", J6="TIME"), 0, IF(J6&lt;&gt;"", 1, ""))</f>
        <v>1</v>
      </c>
      <c r="M6" s="43"/>
      <c r="N6" s="22">
        <v>18.96</v>
      </c>
      <c r="O6" s="22">
        <f t="shared" ref="O6:O7" si="7">IF(OR(N6="NT", N6="TIME"), 0, IF(_xlfn.RANK.EQ(N6, $N$6:$N$7, 1)&lt;=10, 11 - _xlfn.RANK.EQ(N6, $N$6:$N$7, 1), 0))</f>
        <v>10</v>
      </c>
      <c r="P6" s="22">
        <f t="shared" ref="P6:P7" si="8">IF(OR(N6="TO", N6="TIME"), 0, IF(N6&lt;&gt;"", 1, ""))</f>
        <v>1</v>
      </c>
      <c r="Q6" s="43"/>
      <c r="R6" s="22">
        <v>7.19</v>
      </c>
      <c r="S6" s="22">
        <f t="shared" ref="S6:S7" si="9">IF(OR(R6="NT", R6="TIME"), 0, IF(_xlfn.RANK.EQ(R6, $R$6:$R$7, 1)&lt;=10, 11 - _xlfn.RANK.EQ(R6, $R$6:$R$7, 1), 0))</f>
        <v>10</v>
      </c>
      <c r="T6" s="22">
        <f t="shared" ref="T6:T7" si="10">IF(OR(R6="TO", R6="TIME"), 0, IF(R6&lt;&gt;"", 1, ""))</f>
        <v>1</v>
      </c>
      <c r="U6" s="43"/>
      <c r="V6" s="22" t="s">
        <v>87</v>
      </c>
      <c r="W6" s="22">
        <f t="shared" ref="W6:W8" si="11">IF(OR(V6="NT", V6="TIME"), 0, IF(_xlfn.RANK.EQ(V6, $V$6:$V$7, 1)&lt;=10, 11 - _xlfn.RANK.EQ(V6, $V$6:$V$7, 1), 0))</f>
        <v>0</v>
      </c>
      <c r="X6" s="22">
        <f t="shared" ref="X6:X8" si="12">IF(OR(V6="TO", V6="TIME"), 0, IF(V6&lt;&gt;"", 1, ""))</f>
        <v>1</v>
      </c>
      <c r="Y6" s="6"/>
      <c r="Z6" s="22" t="s">
        <v>87</v>
      </c>
      <c r="AA6" s="22">
        <f t="shared" ref="AA6:AA8" si="13">IF(OR(Z6="NT", Z6="TIME"), 0, IF(_xlfn.RANK.EQ(Z6, $Z$6:$Z$7, 1)&lt;=10, 11 - _xlfn.RANK.EQ(Z6, $Z$6:$Z$7, 1), 0))</f>
        <v>0</v>
      </c>
      <c r="AB6" s="22">
        <f t="shared" ref="AB6:AB8" si="14">IF(OR(Z6="TO", Z6="TIME"), 0, IF(Z6&lt;&gt;"", 1, ""))</f>
        <v>1</v>
      </c>
      <c r="AC6" s="43"/>
      <c r="AD6" s="22" t="s">
        <v>88</v>
      </c>
      <c r="AE6" s="22">
        <f t="shared" ref="AE6:AE8" si="15">IF(OR(AD6="NT", AD6="TIME"), 0, IF(_xlfn.RANK.EQ(AD6, $AD$6:$AD$7, 1)&lt;=10, 11 - _xlfn.RANK.EQ(AD6, $AD$6:$AD$7, 1), 0))</f>
        <v>0</v>
      </c>
      <c r="AF6" s="22">
        <f t="shared" ref="AF6:AF8" si="16">IF(OR(AD6="TO", AD6="TIME"), 0, IF(AD6&lt;&gt;"", 1, ""))</f>
        <v>0</v>
      </c>
      <c r="AG6" s="43"/>
      <c r="AH6" s="22" t="s">
        <v>88</v>
      </c>
      <c r="AI6" s="22">
        <f t="shared" ref="AI6:AI8" si="17">IF(OR(AH6="NT", AH6="TIME"), 0, IF(_xlfn.RANK.EQ(AH6, $AH$6:$AH$7, 1)&lt;=10, 11 - _xlfn.RANK.EQ(AH6, $AH$6:$AH$7, 1), 0))</f>
        <v>0</v>
      </c>
      <c r="AJ6" s="22">
        <f t="shared" ref="AJ6:AJ8" si="18">IF(OR(AH6="TO", AH6="TIME"), 0, IF(AH6&lt;&gt;"", 1, ""))</f>
        <v>0</v>
      </c>
      <c r="AK6" s="43"/>
      <c r="AL6" s="22" t="s">
        <v>88</v>
      </c>
      <c r="AM6" s="22">
        <f t="shared" ref="AM6:AM8" si="19">IF(OR(AL6="NT", AL6="TIME"), 0, IF(_xlfn.RANK.EQ(AL6, $AL$6:$AL$7, 1)&lt;=10, 11 - _xlfn.RANK.EQ(AL6, $AL$6:$AL$7, 1), 0))</f>
        <v>0</v>
      </c>
      <c r="AN6" s="22">
        <f t="shared" ref="AN6:AN8" si="20">IF(OR(AL6="TO", AL6="TIME"), 0, IF(AL6&lt;&gt;"", 1, ""))</f>
        <v>0</v>
      </c>
      <c r="AO6" s="43"/>
      <c r="AP6" s="22" t="s">
        <v>88</v>
      </c>
      <c r="AQ6" s="22">
        <f t="shared" ref="AQ6:AQ8" si="21">IF(OR(AP6="NT", AP6="TIME"), 0, IF(_xlfn.RANK.EQ(AP6, $AP$6:$AP$7, 1)&lt;=10, 11 - _xlfn.RANK.EQ(AP6, $AP$6:$AP$7, 1), 0))</f>
        <v>0</v>
      </c>
      <c r="AR6" s="22">
        <f t="shared" ref="AR6:AR8" si="22">IF(OR(AP6="TO", AP6="TIME"), 0, IF(AP6&lt;&gt;"", 1, ""))</f>
        <v>0</v>
      </c>
      <c r="AS6" s="43"/>
      <c r="AT6" s="22">
        <f t="shared" ref="AT6:AT8" si="23">AR6+AN6+AJ6+AF6+AB6+X6+T6+P6+L6+H6</f>
        <v>6</v>
      </c>
    </row>
    <row r="7">
      <c r="A7" s="20">
        <f t="shared" si="1"/>
        <v>2</v>
      </c>
      <c r="B7" s="24" t="s">
        <v>147</v>
      </c>
      <c r="C7" s="21"/>
      <c r="D7" s="42">
        <f t="shared" si="2"/>
        <v>0</v>
      </c>
      <c r="E7" s="43"/>
      <c r="F7" s="22" t="s">
        <v>87</v>
      </c>
      <c r="G7" s="22">
        <f t="shared" si="3"/>
        <v>0</v>
      </c>
      <c r="H7" s="22">
        <f t="shared" si="4"/>
        <v>1</v>
      </c>
      <c r="I7" s="43"/>
      <c r="J7" s="22" t="s">
        <v>87</v>
      </c>
      <c r="K7" s="22">
        <f t="shared" si="5"/>
        <v>0</v>
      </c>
      <c r="L7" s="22">
        <f t="shared" si="6"/>
        <v>1</v>
      </c>
      <c r="M7" s="43"/>
      <c r="N7" s="22" t="s">
        <v>87</v>
      </c>
      <c r="O7" s="22">
        <f t="shared" si="7"/>
        <v>0</v>
      </c>
      <c r="P7" s="22">
        <f t="shared" si="8"/>
        <v>1</v>
      </c>
      <c r="Q7" s="43"/>
      <c r="R7" s="22" t="s">
        <v>87</v>
      </c>
      <c r="S7" s="22">
        <f t="shared" si="9"/>
        <v>0</v>
      </c>
      <c r="T7" s="22">
        <f t="shared" si="10"/>
        <v>1</v>
      </c>
      <c r="U7" s="43"/>
      <c r="V7" s="22" t="s">
        <v>87</v>
      </c>
      <c r="W7" s="22">
        <f t="shared" si="11"/>
        <v>0</v>
      </c>
      <c r="X7" s="22">
        <f t="shared" si="12"/>
        <v>1</v>
      </c>
      <c r="Y7" s="6"/>
      <c r="Z7" s="22" t="s">
        <v>87</v>
      </c>
      <c r="AA7" s="22">
        <f t="shared" si="13"/>
        <v>0</v>
      </c>
      <c r="AB7" s="22">
        <f t="shared" si="14"/>
        <v>1</v>
      </c>
      <c r="AC7" s="43"/>
      <c r="AD7" s="22" t="s">
        <v>88</v>
      </c>
      <c r="AE7" s="22">
        <f t="shared" si="15"/>
        <v>0</v>
      </c>
      <c r="AF7" s="22">
        <f t="shared" si="16"/>
        <v>0</v>
      </c>
      <c r="AG7" s="43"/>
      <c r="AH7" s="22" t="s">
        <v>88</v>
      </c>
      <c r="AI7" s="22">
        <f t="shared" si="17"/>
        <v>0</v>
      </c>
      <c r="AJ7" s="22">
        <f t="shared" si="18"/>
        <v>0</v>
      </c>
      <c r="AK7" s="43"/>
      <c r="AL7" s="22" t="s">
        <v>88</v>
      </c>
      <c r="AM7" s="22">
        <f t="shared" si="19"/>
        <v>0</v>
      </c>
      <c r="AN7" s="22">
        <f t="shared" si="20"/>
        <v>0</v>
      </c>
      <c r="AO7" s="43"/>
      <c r="AP7" s="22" t="s">
        <v>88</v>
      </c>
      <c r="AQ7" s="22">
        <f t="shared" si="21"/>
        <v>0</v>
      </c>
      <c r="AR7" s="22">
        <f t="shared" si="22"/>
        <v>0</v>
      </c>
      <c r="AS7" s="43"/>
      <c r="AT7" s="22">
        <f t="shared" si="23"/>
        <v>6</v>
      </c>
    </row>
    <row r="8">
      <c r="A8" s="20">
        <f t="shared" si="1"/>
        <v>3</v>
      </c>
      <c r="B8" s="24" t="s">
        <v>127</v>
      </c>
      <c r="C8" s="21"/>
      <c r="D8" s="42"/>
      <c r="E8" s="43"/>
      <c r="F8" s="22"/>
      <c r="G8" s="22"/>
      <c r="H8" s="22"/>
      <c r="I8" s="43"/>
      <c r="J8" s="22"/>
      <c r="K8" s="22"/>
      <c r="L8" s="22"/>
      <c r="M8" s="43"/>
      <c r="N8" s="22"/>
      <c r="O8" s="22"/>
      <c r="P8" s="22"/>
      <c r="Q8" s="43"/>
      <c r="R8" s="22"/>
      <c r="S8" s="22"/>
      <c r="T8" s="22"/>
      <c r="U8" s="43"/>
      <c r="V8" s="22" t="s">
        <v>87</v>
      </c>
      <c r="W8" s="22">
        <f t="shared" si="11"/>
        <v>0</v>
      </c>
      <c r="X8" s="22">
        <f t="shared" si="12"/>
        <v>1</v>
      </c>
      <c r="Y8" s="6"/>
      <c r="Z8" s="22" t="s">
        <v>87</v>
      </c>
      <c r="AA8" s="22">
        <f t="shared" si="13"/>
        <v>0</v>
      </c>
      <c r="AB8" s="22">
        <f t="shared" si="14"/>
        <v>1</v>
      </c>
      <c r="AC8" s="43"/>
      <c r="AD8" s="22" t="s">
        <v>88</v>
      </c>
      <c r="AE8" s="22">
        <f t="shared" si="15"/>
        <v>0</v>
      </c>
      <c r="AF8" s="22">
        <f t="shared" si="16"/>
        <v>0</v>
      </c>
      <c r="AG8" s="43"/>
      <c r="AH8" s="22" t="s">
        <v>88</v>
      </c>
      <c r="AI8" s="22">
        <f t="shared" si="17"/>
        <v>0</v>
      </c>
      <c r="AJ8" s="22">
        <f t="shared" si="18"/>
        <v>0</v>
      </c>
      <c r="AK8" s="43"/>
      <c r="AL8" s="22" t="s">
        <v>88</v>
      </c>
      <c r="AM8" s="22">
        <f t="shared" si="19"/>
        <v>0</v>
      </c>
      <c r="AN8" s="22">
        <f t="shared" si="20"/>
        <v>0</v>
      </c>
      <c r="AO8" s="43"/>
      <c r="AP8" s="22" t="s">
        <v>88</v>
      </c>
      <c r="AQ8" s="22">
        <f t="shared" si="21"/>
        <v>0</v>
      </c>
      <c r="AR8" s="22">
        <f t="shared" si="22"/>
        <v>0</v>
      </c>
      <c r="AS8" s="43"/>
      <c r="AT8" s="22">
        <f t="shared" si="23"/>
        <v>2</v>
      </c>
    </row>
    <row r="9">
      <c r="A9" s="20"/>
      <c r="B9" s="4"/>
      <c r="C9" s="6"/>
      <c r="D9" s="5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6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</row>
    <row r="10">
      <c r="A10" s="15"/>
      <c r="B10" s="15" t="s">
        <v>86</v>
      </c>
      <c r="C10" s="6"/>
      <c r="D10" s="5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6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</row>
    <row r="11">
      <c r="A11" s="55"/>
      <c r="B11" s="55"/>
      <c r="C11" s="21"/>
      <c r="D11" s="42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6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</row>
    <row r="12">
      <c r="A12" s="24">
        <f t="shared" ref="A12:A18" si="24">ROW(A2)-ROW($A$2)+1</f>
        <v>1</v>
      </c>
      <c r="B12" s="24" t="s">
        <v>146</v>
      </c>
      <c r="C12" s="21"/>
      <c r="D12" s="42">
        <f t="shared" ref="D12:D18" si="25">G12+K12+O12+S12+W12+AA12+AE12+AI12+AM12+AQ12</f>
        <v>60</v>
      </c>
      <c r="E12" s="43"/>
      <c r="F12" s="22">
        <v>24.47</v>
      </c>
      <c r="G12" s="22">
        <f>IF(F12="NT", 0, IF(_xlfn.RANK.EQ(F12, $F$12:$F$18, 1)&lt;=10, 11 - _xlfn.RANK.EQ(F12, $F$12:$F$18, 1), 0))</f>
        <v>10</v>
      </c>
      <c r="H12" s="22">
        <f>IF(F12="TO", 0, IF(F12&lt;&gt;"", 1, ""))</f>
        <v>1</v>
      </c>
      <c r="I12" s="43"/>
      <c r="J12" s="22">
        <v>14.25</v>
      </c>
      <c r="K12" s="22">
        <f t="shared" ref="K12:K18" si="26">IF(OR(J12="NT", J12="TIME"), 0, IF(_xlfn.RANK.EQ(J12, $J$12:$J$18, 1)&lt;=10, 11 - _xlfn.RANK.EQ(J12, $J$12:$J$18, 1), 0))</f>
        <v>10</v>
      </c>
      <c r="L12" s="22">
        <f t="shared" ref="L12:L18" si="27">IF(OR(J12="TO", J12="TIME"), 0, IF(J12&lt;&gt;"", 1, ""))</f>
        <v>1</v>
      </c>
      <c r="M12" s="43"/>
      <c r="N12" s="22">
        <v>16.06</v>
      </c>
      <c r="O12" s="22">
        <f t="shared" ref="O12:O18" si="28">IF(OR(N12="NT", N12="TIME"), 0, IF(_xlfn.RANK.EQ(N12, $N$12:$N$18, 1)&lt;=10, 11 - _xlfn.RANK.EQ(N12, $N$12:$N$18, 1), 0))</f>
        <v>10</v>
      </c>
      <c r="P12" s="22">
        <f t="shared" ref="P12:P18" si="29">IF(OR(N12="TO", N12="TIME"), 0, IF(N12&lt;&gt;"", 1, ""))</f>
        <v>1</v>
      </c>
      <c r="Q12" s="43"/>
      <c r="R12" s="22">
        <v>15.0</v>
      </c>
      <c r="S12" s="22">
        <f t="shared" ref="S12:S18" si="30">IF(OR(R12="NT", R12="TIME"), 0, IF(_xlfn.RANK.EQ(R12, $R$12:$R$18, 1)&lt;=10, 11 - _xlfn.RANK.EQ(R12, $R$12:$R$18, 1), 0))</f>
        <v>10</v>
      </c>
      <c r="T12" s="22">
        <f t="shared" ref="T12:T18" si="31">IF(OR(R12="TO", R12="TIME"), 0, IF(R12&lt;&gt;"", 1, ""))</f>
        <v>1</v>
      </c>
      <c r="U12" s="43"/>
      <c r="V12" s="22">
        <v>16.97</v>
      </c>
      <c r="W12" s="22">
        <f t="shared" ref="W12:W18" si="32">IF(OR(V12="NT", V12="TIME"), 0, IF(_xlfn.RANK.EQ(V12, $V$12:$V$18, 1)&lt;=10, 11 - _xlfn.RANK.EQ(V12, $V$12:$V$18, 1), 0))</f>
        <v>10</v>
      </c>
      <c r="X12" s="22">
        <f t="shared" ref="X12:X18" si="33">IF(OR(V12="TO", V12="TIME"), 0, IF(V12&lt;&gt;"", 1, ""))</f>
        <v>1</v>
      </c>
      <c r="Y12" s="6"/>
      <c r="Z12" s="22">
        <v>16.44</v>
      </c>
      <c r="AA12" s="22">
        <f t="shared" ref="AA12:AA18" si="34">IF(OR(Z12="NT", Z12="TIME"), 0, IF(_xlfn.RANK.EQ(Z12, $Z$12:$Z$18, 1)&lt;=10, 11 - _xlfn.RANK.EQ(Z12, $Z$12:$Z$18, 1), 0))</f>
        <v>10</v>
      </c>
      <c r="AB12" s="22">
        <f t="shared" ref="AB12:AB18" si="35">IF(OR(Z12="TO", Z12="TIME"), 0, IF(Z12&lt;&gt;"", 1, ""))</f>
        <v>1</v>
      </c>
      <c r="AC12" s="43"/>
      <c r="AD12" s="22" t="s">
        <v>88</v>
      </c>
      <c r="AE12" s="22">
        <f t="shared" ref="AE12:AE18" si="36">IF(OR(AD12="NT", AD12="TIME"), 0, IF(_xlfn.RANK.EQ(AD12, $AD$12:$AD$18, 1)&lt;=10, 11 - _xlfn.RANK.EQ(AD12, $AD$12:$AD$18, 1), 0))</f>
        <v>0</v>
      </c>
      <c r="AF12" s="22">
        <f t="shared" ref="AF12:AF18" si="37">IF(OR(AD12="TO", AD12="TIME"), 0, IF(AD12&lt;&gt;"", 1, ""))</f>
        <v>0</v>
      </c>
      <c r="AG12" s="43"/>
      <c r="AH12" s="22" t="s">
        <v>88</v>
      </c>
      <c r="AI12" s="22">
        <f t="shared" ref="AI12:AI18" si="38">IF(OR(AH12="NT", AH12="TIME"), 0, IF(_xlfn.RANK.EQ(AH12, $AH$12:$AH$18, 1)&lt;=10, 11 - _xlfn.RANK.EQ(AH12, $AH$12:$AH$18, 1), 0))</f>
        <v>0</v>
      </c>
      <c r="AJ12" s="22">
        <f t="shared" ref="AJ12:AJ18" si="39">IF(OR(AH12="TO", AH12="TIME"), 0, IF(AH12&lt;&gt;"", 1, ""))</f>
        <v>0</v>
      </c>
      <c r="AK12" s="43"/>
      <c r="AL12" s="22" t="s">
        <v>88</v>
      </c>
      <c r="AM12" s="22">
        <f t="shared" ref="AM12:AM18" si="40">IF(OR(AL12="NT", AL12="TIME"), 0, IF(_xlfn.RANK.EQ(AL12, $AL$12:$AL$18, 1)&lt;=10, 11 - _xlfn.RANK.EQ(AL12, $AL$12:$AL$18, 1), 0))</f>
        <v>0</v>
      </c>
      <c r="AN12" s="22">
        <f t="shared" ref="AN12:AN18" si="41">IF(OR(AL12="TO", AL12="TIME"), 0, IF(AL12&lt;&gt;"", 1, ""))</f>
        <v>0</v>
      </c>
      <c r="AO12" s="43"/>
      <c r="AP12" s="22" t="s">
        <v>88</v>
      </c>
      <c r="AQ12" s="22">
        <f t="shared" ref="AQ12:AQ18" si="42">IF(OR(AP12="NT", AP12="TIME"), 0, IF(_xlfn.RANK.EQ(AP12, $AP$12:$AP$18, 1)&lt;=10, 11 - _xlfn.RANK.EQ(AP12, $AP$12:$AP$18, 1), 0))</f>
        <v>0</v>
      </c>
      <c r="AR12" s="22">
        <f t="shared" ref="AR12:AR18" si="43">IF(OR(AP12="TO", AP12="TIME"), 0, IF(AP12&lt;&gt;"", 1, ""))</f>
        <v>0</v>
      </c>
      <c r="AS12" s="43"/>
      <c r="AT12" s="22">
        <f t="shared" ref="AT12:AT18" si="44">AR12+AN12+AJ12+AF12+AB12+X12+T12+P12+L12+H12</f>
        <v>6</v>
      </c>
    </row>
    <row r="13">
      <c r="A13" s="24">
        <f t="shared" si="24"/>
        <v>2</v>
      </c>
      <c r="B13" s="24" t="s">
        <v>120</v>
      </c>
      <c r="C13" s="21"/>
      <c r="D13" s="42">
        <f t="shared" si="25"/>
        <v>43</v>
      </c>
      <c r="E13" s="43"/>
      <c r="F13" s="22"/>
      <c r="G13" s="22"/>
      <c r="H13" s="22"/>
      <c r="I13" s="43"/>
      <c r="J13" s="22">
        <v>22.56</v>
      </c>
      <c r="K13" s="22">
        <f t="shared" si="26"/>
        <v>9</v>
      </c>
      <c r="L13" s="22">
        <f t="shared" si="27"/>
        <v>1</v>
      </c>
      <c r="M13" s="43"/>
      <c r="N13" s="22">
        <v>19.62</v>
      </c>
      <c r="O13" s="22">
        <f t="shared" si="28"/>
        <v>9</v>
      </c>
      <c r="P13" s="22">
        <f t="shared" si="29"/>
        <v>1</v>
      </c>
      <c r="Q13" s="43"/>
      <c r="R13" s="22">
        <v>30.06</v>
      </c>
      <c r="S13" s="22">
        <f t="shared" si="30"/>
        <v>8</v>
      </c>
      <c r="T13" s="22">
        <f t="shared" si="31"/>
        <v>1</v>
      </c>
      <c r="U13" s="43"/>
      <c r="V13" s="22">
        <v>21.37</v>
      </c>
      <c r="W13" s="22">
        <f t="shared" si="32"/>
        <v>8</v>
      </c>
      <c r="X13" s="22">
        <f t="shared" si="33"/>
        <v>1</v>
      </c>
      <c r="Y13" s="6"/>
      <c r="Z13" s="22">
        <v>21.62</v>
      </c>
      <c r="AA13" s="22">
        <f t="shared" si="34"/>
        <v>9</v>
      </c>
      <c r="AB13" s="22">
        <f t="shared" si="35"/>
        <v>1</v>
      </c>
      <c r="AC13" s="43"/>
      <c r="AD13" s="22" t="s">
        <v>88</v>
      </c>
      <c r="AE13" s="22">
        <f t="shared" si="36"/>
        <v>0</v>
      </c>
      <c r="AF13" s="22">
        <f t="shared" si="37"/>
        <v>0</v>
      </c>
      <c r="AG13" s="43"/>
      <c r="AH13" s="22" t="s">
        <v>88</v>
      </c>
      <c r="AI13" s="22">
        <f t="shared" si="38"/>
        <v>0</v>
      </c>
      <c r="AJ13" s="22">
        <f t="shared" si="39"/>
        <v>0</v>
      </c>
      <c r="AK13" s="43"/>
      <c r="AL13" s="22" t="s">
        <v>88</v>
      </c>
      <c r="AM13" s="22">
        <f t="shared" si="40"/>
        <v>0</v>
      </c>
      <c r="AN13" s="22">
        <f t="shared" si="41"/>
        <v>0</v>
      </c>
      <c r="AO13" s="43"/>
      <c r="AP13" s="22" t="s">
        <v>88</v>
      </c>
      <c r="AQ13" s="22">
        <f t="shared" si="42"/>
        <v>0</v>
      </c>
      <c r="AR13" s="22">
        <f t="shared" si="43"/>
        <v>0</v>
      </c>
      <c r="AS13" s="43"/>
      <c r="AT13" s="22">
        <f t="shared" si="44"/>
        <v>5</v>
      </c>
    </row>
    <row r="14" ht="15.75" customHeight="1">
      <c r="A14" s="24">
        <f t="shared" si="24"/>
        <v>3</v>
      </c>
      <c r="B14" s="24" t="s">
        <v>147</v>
      </c>
      <c r="C14" s="21"/>
      <c r="D14" s="42">
        <f t="shared" si="25"/>
        <v>34</v>
      </c>
      <c r="E14" s="43"/>
      <c r="F14" s="22" t="s">
        <v>87</v>
      </c>
      <c r="G14" s="22">
        <f>IF(F14="NT", 0, IF(_xlfn.RANK.EQ(F14, $F$12:$F$18, 1)&lt;=10, 11 - _xlfn.RANK.EQ(F14, $F$12:$F$18, 1), 0))</f>
        <v>0</v>
      </c>
      <c r="H14" s="22">
        <f>IF(F14="TO", 0, IF(F14&lt;&gt;"", 1, ""))</f>
        <v>1</v>
      </c>
      <c r="I14" s="43"/>
      <c r="J14" s="22">
        <v>25.75</v>
      </c>
      <c r="K14" s="22">
        <f t="shared" si="26"/>
        <v>8</v>
      </c>
      <c r="L14" s="22">
        <f t="shared" si="27"/>
        <v>1</v>
      </c>
      <c r="M14" s="43"/>
      <c r="N14" s="22">
        <v>26.88</v>
      </c>
      <c r="O14" s="22">
        <f t="shared" si="28"/>
        <v>8</v>
      </c>
      <c r="P14" s="22">
        <f t="shared" si="29"/>
        <v>1</v>
      </c>
      <c r="Q14" s="43"/>
      <c r="R14" s="22">
        <v>22.28</v>
      </c>
      <c r="S14" s="22">
        <f t="shared" si="30"/>
        <v>9</v>
      </c>
      <c r="T14" s="22">
        <f t="shared" si="31"/>
        <v>1</v>
      </c>
      <c r="U14" s="43"/>
      <c r="V14" s="22">
        <v>20.06</v>
      </c>
      <c r="W14" s="22">
        <f t="shared" si="32"/>
        <v>9</v>
      </c>
      <c r="X14" s="22">
        <f t="shared" si="33"/>
        <v>1</v>
      </c>
      <c r="Y14" s="6"/>
      <c r="Z14" s="22" t="s">
        <v>87</v>
      </c>
      <c r="AA14" s="22">
        <f t="shared" si="34"/>
        <v>0</v>
      </c>
      <c r="AB14" s="22">
        <f t="shared" si="35"/>
        <v>1</v>
      </c>
      <c r="AC14" s="43"/>
      <c r="AD14" s="22" t="s">
        <v>88</v>
      </c>
      <c r="AE14" s="22">
        <f t="shared" si="36"/>
        <v>0</v>
      </c>
      <c r="AF14" s="22">
        <f t="shared" si="37"/>
        <v>0</v>
      </c>
      <c r="AG14" s="43"/>
      <c r="AH14" s="22" t="s">
        <v>88</v>
      </c>
      <c r="AI14" s="22">
        <f t="shared" si="38"/>
        <v>0</v>
      </c>
      <c r="AJ14" s="22">
        <f t="shared" si="39"/>
        <v>0</v>
      </c>
      <c r="AK14" s="43"/>
      <c r="AL14" s="22" t="s">
        <v>88</v>
      </c>
      <c r="AM14" s="22">
        <f t="shared" si="40"/>
        <v>0</v>
      </c>
      <c r="AN14" s="22">
        <f t="shared" si="41"/>
        <v>0</v>
      </c>
      <c r="AO14" s="43"/>
      <c r="AP14" s="22" t="s">
        <v>88</v>
      </c>
      <c r="AQ14" s="22">
        <f t="shared" si="42"/>
        <v>0</v>
      </c>
      <c r="AR14" s="22">
        <f t="shared" si="43"/>
        <v>0</v>
      </c>
      <c r="AS14" s="43"/>
      <c r="AT14" s="22">
        <f t="shared" si="44"/>
        <v>6</v>
      </c>
    </row>
    <row r="15" ht="15.75" customHeight="1">
      <c r="A15" s="24">
        <f t="shared" si="24"/>
        <v>4</v>
      </c>
      <c r="B15" s="24" t="s">
        <v>119</v>
      </c>
      <c r="C15" s="21"/>
      <c r="D15" s="42">
        <f t="shared" si="25"/>
        <v>19</v>
      </c>
      <c r="E15" s="43"/>
      <c r="F15" s="22"/>
      <c r="G15" s="22"/>
      <c r="H15" s="22"/>
      <c r="I15" s="43"/>
      <c r="J15" s="22">
        <v>41.78</v>
      </c>
      <c r="K15" s="22">
        <f t="shared" si="26"/>
        <v>5</v>
      </c>
      <c r="L15" s="22">
        <f t="shared" si="27"/>
        <v>1</v>
      </c>
      <c r="M15" s="43"/>
      <c r="N15" s="22">
        <v>37.97</v>
      </c>
      <c r="O15" s="22">
        <f t="shared" si="28"/>
        <v>7</v>
      </c>
      <c r="P15" s="22">
        <f t="shared" si="29"/>
        <v>1</v>
      </c>
      <c r="Q15" s="43"/>
      <c r="R15" s="22" t="s">
        <v>87</v>
      </c>
      <c r="S15" s="22">
        <f t="shared" si="30"/>
        <v>0</v>
      </c>
      <c r="T15" s="22">
        <f t="shared" si="31"/>
        <v>1</v>
      </c>
      <c r="U15" s="43"/>
      <c r="V15" s="22">
        <v>34.54</v>
      </c>
      <c r="W15" s="22">
        <f t="shared" si="32"/>
        <v>7</v>
      </c>
      <c r="X15" s="22">
        <f t="shared" si="33"/>
        <v>1</v>
      </c>
      <c r="Y15" s="6"/>
      <c r="Z15" s="22" t="s">
        <v>87</v>
      </c>
      <c r="AA15" s="22">
        <f t="shared" si="34"/>
        <v>0</v>
      </c>
      <c r="AB15" s="22">
        <f t="shared" si="35"/>
        <v>1</v>
      </c>
      <c r="AC15" s="43"/>
      <c r="AD15" s="22" t="s">
        <v>88</v>
      </c>
      <c r="AE15" s="22">
        <f t="shared" si="36"/>
        <v>0</v>
      </c>
      <c r="AF15" s="22">
        <f t="shared" si="37"/>
        <v>0</v>
      </c>
      <c r="AG15" s="43"/>
      <c r="AH15" s="22" t="s">
        <v>88</v>
      </c>
      <c r="AI15" s="22">
        <f t="shared" si="38"/>
        <v>0</v>
      </c>
      <c r="AJ15" s="22">
        <f t="shared" si="39"/>
        <v>0</v>
      </c>
      <c r="AK15" s="43"/>
      <c r="AL15" s="22" t="s">
        <v>88</v>
      </c>
      <c r="AM15" s="22">
        <f t="shared" si="40"/>
        <v>0</v>
      </c>
      <c r="AN15" s="22">
        <f t="shared" si="41"/>
        <v>0</v>
      </c>
      <c r="AO15" s="43"/>
      <c r="AP15" s="22" t="s">
        <v>88</v>
      </c>
      <c r="AQ15" s="22">
        <f t="shared" si="42"/>
        <v>0</v>
      </c>
      <c r="AR15" s="22">
        <f t="shared" si="43"/>
        <v>0</v>
      </c>
      <c r="AS15" s="43"/>
      <c r="AT15" s="22">
        <f t="shared" si="44"/>
        <v>5</v>
      </c>
    </row>
    <row r="16" ht="15.75" customHeight="1">
      <c r="A16" s="24">
        <f t="shared" si="24"/>
        <v>5</v>
      </c>
      <c r="B16" s="24" t="s">
        <v>148</v>
      </c>
      <c r="C16" s="21"/>
      <c r="D16" s="42">
        <f t="shared" si="25"/>
        <v>7</v>
      </c>
      <c r="E16" s="43"/>
      <c r="F16" s="22"/>
      <c r="G16" s="22"/>
      <c r="H16" s="22"/>
      <c r="I16" s="43"/>
      <c r="J16" s="22">
        <v>31.22</v>
      </c>
      <c r="K16" s="22">
        <f t="shared" si="26"/>
        <v>7</v>
      </c>
      <c r="L16" s="22">
        <f t="shared" si="27"/>
        <v>1</v>
      </c>
      <c r="M16" s="43"/>
      <c r="N16" s="22" t="s">
        <v>88</v>
      </c>
      <c r="O16" s="22">
        <f t="shared" si="28"/>
        <v>0</v>
      </c>
      <c r="P16" s="22">
        <f t="shared" si="29"/>
        <v>0</v>
      </c>
      <c r="Q16" s="43"/>
      <c r="R16" s="22" t="s">
        <v>88</v>
      </c>
      <c r="S16" s="22">
        <f t="shared" si="30"/>
        <v>0</v>
      </c>
      <c r="T16" s="22">
        <f t="shared" si="31"/>
        <v>0</v>
      </c>
      <c r="U16" s="43"/>
      <c r="V16" s="22" t="s">
        <v>88</v>
      </c>
      <c r="W16" s="22">
        <f t="shared" si="32"/>
        <v>0</v>
      </c>
      <c r="X16" s="22">
        <f t="shared" si="33"/>
        <v>0</v>
      </c>
      <c r="Y16" s="6"/>
      <c r="Z16" s="22" t="s">
        <v>88</v>
      </c>
      <c r="AA16" s="22">
        <f t="shared" si="34"/>
        <v>0</v>
      </c>
      <c r="AB16" s="22">
        <f t="shared" si="35"/>
        <v>0</v>
      </c>
      <c r="AC16" s="43"/>
      <c r="AD16" s="22" t="s">
        <v>88</v>
      </c>
      <c r="AE16" s="22">
        <f t="shared" si="36"/>
        <v>0</v>
      </c>
      <c r="AF16" s="22">
        <f t="shared" si="37"/>
        <v>0</v>
      </c>
      <c r="AG16" s="43"/>
      <c r="AH16" s="22" t="s">
        <v>88</v>
      </c>
      <c r="AI16" s="22">
        <f t="shared" si="38"/>
        <v>0</v>
      </c>
      <c r="AJ16" s="22">
        <f t="shared" si="39"/>
        <v>0</v>
      </c>
      <c r="AK16" s="43"/>
      <c r="AL16" s="22" t="s">
        <v>88</v>
      </c>
      <c r="AM16" s="22">
        <f t="shared" si="40"/>
        <v>0</v>
      </c>
      <c r="AN16" s="22">
        <f t="shared" si="41"/>
        <v>0</v>
      </c>
      <c r="AO16" s="43"/>
      <c r="AP16" s="22" t="s">
        <v>88</v>
      </c>
      <c r="AQ16" s="22">
        <f t="shared" si="42"/>
        <v>0</v>
      </c>
      <c r="AR16" s="22">
        <f t="shared" si="43"/>
        <v>0</v>
      </c>
      <c r="AS16" s="43"/>
      <c r="AT16" s="22">
        <f t="shared" si="44"/>
        <v>1</v>
      </c>
    </row>
    <row r="17" ht="15.75" customHeight="1">
      <c r="A17" s="24">
        <f t="shared" si="24"/>
        <v>6</v>
      </c>
      <c r="B17" s="24" t="s">
        <v>149</v>
      </c>
      <c r="C17" s="21"/>
      <c r="D17" s="42">
        <f t="shared" si="25"/>
        <v>6</v>
      </c>
      <c r="E17" s="43"/>
      <c r="F17" s="22"/>
      <c r="G17" s="22"/>
      <c r="H17" s="22"/>
      <c r="I17" s="43"/>
      <c r="J17" s="22">
        <v>33.71</v>
      </c>
      <c r="K17" s="22">
        <f t="shared" si="26"/>
        <v>6</v>
      </c>
      <c r="L17" s="22">
        <f t="shared" si="27"/>
        <v>1</v>
      </c>
      <c r="M17" s="43"/>
      <c r="N17" s="22" t="s">
        <v>88</v>
      </c>
      <c r="O17" s="22">
        <f t="shared" si="28"/>
        <v>0</v>
      </c>
      <c r="P17" s="22">
        <f t="shared" si="29"/>
        <v>0</v>
      </c>
      <c r="Q17" s="43"/>
      <c r="R17" s="22" t="s">
        <v>88</v>
      </c>
      <c r="S17" s="22">
        <f t="shared" si="30"/>
        <v>0</v>
      </c>
      <c r="T17" s="22">
        <f t="shared" si="31"/>
        <v>0</v>
      </c>
      <c r="U17" s="43"/>
      <c r="V17" s="22" t="s">
        <v>88</v>
      </c>
      <c r="W17" s="22">
        <f t="shared" si="32"/>
        <v>0</v>
      </c>
      <c r="X17" s="22">
        <f t="shared" si="33"/>
        <v>0</v>
      </c>
      <c r="Y17" s="6"/>
      <c r="Z17" s="22" t="s">
        <v>88</v>
      </c>
      <c r="AA17" s="22">
        <f t="shared" si="34"/>
        <v>0</v>
      </c>
      <c r="AB17" s="22">
        <f t="shared" si="35"/>
        <v>0</v>
      </c>
      <c r="AC17" s="43"/>
      <c r="AD17" s="22" t="s">
        <v>88</v>
      </c>
      <c r="AE17" s="22">
        <f t="shared" si="36"/>
        <v>0</v>
      </c>
      <c r="AF17" s="22">
        <f t="shared" si="37"/>
        <v>0</v>
      </c>
      <c r="AG17" s="43"/>
      <c r="AH17" s="22" t="s">
        <v>88</v>
      </c>
      <c r="AI17" s="22">
        <f t="shared" si="38"/>
        <v>0</v>
      </c>
      <c r="AJ17" s="22">
        <f t="shared" si="39"/>
        <v>0</v>
      </c>
      <c r="AK17" s="43"/>
      <c r="AL17" s="22" t="s">
        <v>88</v>
      </c>
      <c r="AM17" s="22">
        <f t="shared" si="40"/>
        <v>0</v>
      </c>
      <c r="AN17" s="22">
        <f t="shared" si="41"/>
        <v>0</v>
      </c>
      <c r="AO17" s="43"/>
      <c r="AP17" s="22" t="s">
        <v>88</v>
      </c>
      <c r="AQ17" s="22">
        <f t="shared" si="42"/>
        <v>0</v>
      </c>
      <c r="AR17" s="22">
        <f t="shared" si="43"/>
        <v>0</v>
      </c>
      <c r="AS17" s="43"/>
      <c r="AT17" s="22">
        <f t="shared" si="44"/>
        <v>1</v>
      </c>
    </row>
    <row r="18" ht="15.75" customHeight="1">
      <c r="A18" s="24">
        <f t="shared" si="24"/>
        <v>7</v>
      </c>
      <c r="B18" s="24" t="s">
        <v>127</v>
      </c>
      <c r="C18" s="21"/>
      <c r="D18" s="42">
        <f t="shared" si="25"/>
        <v>0</v>
      </c>
      <c r="E18" s="43"/>
      <c r="F18" s="22" t="s">
        <v>87</v>
      </c>
      <c r="G18" s="22">
        <f>IF(F18="NT", 0, IF(_xlfn.RANK.EQ(F18, $F$12:$F$18, 1)&lt;=10, 11 - _xlfn.RANK.EQ(F18, $F$12:$F$18, 1), 0))</f>
        <v>0</v>
      </c>
      <c r="H18" s="22">
        <f>IF(F18="TO", 0, IF(F18&lt;&gt;"", 1, ""))</f>
        <v>1</v>
      </c>
      <c r="I18" s="43"/>
      <c r="J18" s="22" t="s">
        <v>88</v>
      </c>
      <c r="K18" s="22">
        <f t="shared" si="26"/>
        <v>0</v>
      </c>
      <c r="L18" s="22">
        <f t="shared" si="27"/>
        <v>0</v>
      </c>
      <c r="M18" s="43"/>
      <c r="N18" s="22" t="s">
        <v>88</v>
      </c>
      <c r="O18" s="22">
        <f t="shared" si="28"/>
        <v>0</v>
      </c>
      <c r="P18" s="22">
        <f t="shared" si="29"/>
        <v>0</v>
      </c>
      <c r="Q18" s="43"/>
      <c r="R18" s="22" t="s">
        <v>88</v>
      </c>
      <c r="S18" s="22">
        <f t="shared" si="30"/>
        <v>0</v>
      </c>
      <c r="T18" s="22">
        <f t="shared" si="31"/>
        <v>0</v>
      </c>
      <c r="U18" s="43"/>
      <c r="V18" s="22" t="s">
        <v>88</v>
      </c>
      <c r="W18" s="22">
        <f t="shared" si="32"/>
        <v>0</v>
      </c>
      <c r="X18" s="22">
        <f t="shared" si="33"/>
        <v>0</v>
      </c>
      <c r="Y18" s="6"/>
      <c r="Z18" s="22" t="s">
        <v>88</v>
      </c>
      <c r="AA18" s="22">
        <f t="shared" si="34"/>
        <v>0</v>
      </c>
      <c r="AB18" s="22">
        <f t="shared" si="35"/>
        <v>0</v>
      </c>
      <c r="AC18" s="43"/>
      <c r="AD18" s="22" t="s">
        <v>88</v>
      </c>
      <c r="AE18" s="22">
        <f t="shared" si="36"/>
        <v>0</v>
      </c>
      <c r="AF18" s="22">
        <f t="shared" si="37"/>
        <v>0</v>
      </c>
      <c r="AG18" s="43"/>
      <c r="AH18" s="22" t="s">
        <v>88</v>
      </c>
      <c r="AI18" s="22">
        <f t="shared" si="38"/>
        <v>0</v>
      </c>
      <c r="AJ18" s="22">
        <f t="shared" si="39"/>
        <v>0</v>
      </c>
      <c r="AK18" s="43"/>
      <c r="AL18" s="22" t="s">
        <v>88</v>
      </c>
      <c r="AM18" s="22">
        <f t="shared" si="40"/>
        <v>0</v>
      </c>
      <c r="AN18" s="22">
        <f t="shared" si="41"/>
        <v>0</v>
      </c>
      <c r="AO18" s="43"/>
      <c r="AP18" s="22" t="s">
        <v>88</v>
      </c>
      <c r="AQ18" s="22">
        <f t="shared" si="42"/>
        <v>0</v>
      </c>
      <c r="AR18" s="22">
        <f t="shared" si="43"/>
        <v>0</v>
      </c>
      <c r="AS18" s="43"/>
      <c r="AT18" s="22">
        <f t="shared" si="44"/>
        <v>1</v>
      </c>
    </row>
    <row r="19" ht="15.75" customHeight="1">
      <c r="A19" s="25"/>
      <c r="B19" s="25"/>
      <c r="C19" s="26"/>
      <c r="D19" s="58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6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</row>
    <row r="20" ht="15.75" customHeight="1">
      <c r="A20" s="4"/>
      <c r="B20" s="4"/>
      <c r="C20" s="6"/>
      <c r="D20" s="5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6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</row>
    <row r="21" ht="15.75" customHeight="1">
      <c r="A21" s="15"/>
      <c r="B21" s="15" t="s">
        <v>150</v>
      </c>
      <c r="C21" s="6"/>
      <c r="D21" s="5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6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ht="15.75" customHeight="1">
      <c r="A22" s="24">
        <f t="shared" ref="A22:A25" si="45">ROW(A2)-ROW($A$2)+1</f>
        <v>1</v>
      </c>
      <c r="B22" s="24" t="s">
        <v>146</v>
      </c>
      <c r="C22" s="6"/>
      <c r="D22" s="42">
        <f t="shared" ref="D22:D27" si="46">G22+K22+O22+S22+W22+AA22+AE22+AI22+AM22+AQ22</f>
        <v>40</v>
      </c>
      <c r="E22" s="7"/>
      <c r="F22" s="59">
        <v>14.28</v>
      </c>
      <c r="G22" s="22">
        <f>IF(F22="NT", 0, IF(_xlfn.RANK.EQ(F22, $F$22:$F$26, 1)&lt;=10, 11 - _xlfn.RANK.EQ(F22, $F$22:$F$26, 1), 0))</f>
        <v>10</v>
      </c>
      <c r="H22" s="22">
        <f>IF(OR(F22="TO", F22="TIME"), 0, IF(F22&lt;&gt;"", 1, ""))</f>
        <v>1</v>
      </c>
      <c r="I22" s="27"/>
      <c r="J22" s="22">
        <v>8.78</v>
      </c>
      <c r="K22" s="22">
        <f>IF(OR(J22="NT", J22="TIME"), 0, IF(_xlfn.RANK.EQ(J22, $J$22:$J$26, 1)&lt;=10, 11 - _xlfn.RANK.EQ(J22, $J$22:$J$26, 1), 0))</f>
        <v>10</v>
      </c>
      <c r="L22" s="22">
        <f>IF(OR(J22="TO", J22="TIME"), 0, IF(J22&lt;&gt;"", 1, ""))</f>
        <v>1</v>
      </c>
      <c r="M22" s="27"/>
      <c r="N22" s="22">
        <v>12.6</v>
      </c>
      <c r="O22" s="22">
        <f>IF(OR(N22="NT", N22="TIME"), 0, IF(_xlfn.RANK.EQ(N22, $N$22:$N$26, 1)&lt;=10, 11 - _xlfn.RANK.EQ(N22, $N$22:$N$26, 1), 0))</f>
        <v>10</v>
      </c>
      <c r="P22" s="22">
        <f>IF(OR(N22="TO", N22="TIME"), 0, IF(N22&lt;&gt;"", 1, ""))</f>
        <v>1</v>
      </c>
      <c r="Q22" s="27"/>
      <c r="R22" s="22" t="s">
        <v>87</v>
      </c>
      <c r="S22" s="22">
        <f t="shared" ref="S22:S25" si="47">IF(OR(R22="NT", R22="TIME"), 0, IF(_xlfn.RANK.EQ(R22, $R$22:$R$26, 1)&lt;=10, 11 - _xlfn.RANK.EQ(R22, $R$22:$R$26, 1), 0))</f>
        <v>0</v>
      </c>
      <c r="T22" s="22">
        <f t="shared" ref="T22:T25" si="48">IF(OR(R22="TO", R22="TIME"), 0, IF(R22&lt;&gt;"", 1, ""))</f>
        <v>1</v>
      </c>
      <c r="U22" s="27"/>
      <c r="V22" s="22" t="s">
        <v>87</v>
      </c>
      <c r="W22" s="22">
        <f t="shared" ref="W22:W25" si="49">IF(OR(V22="NT", V22="TIME"), 0, IF(_xlfn.RANK.EQ(V22, $V$22:$V$26, 1)&lt;=10, 11 - _xlfn.RANK.EQ(V22, $V$22:$V$26, 1), 0))</f>
        <v>0</v>
      </c>
      <c r="X22" s="22">
        <f t="shared" ref="X22:X25" si="50">IF(OR(V22="TO", V22="TIME"), 0, IF(V22&lt;&gt;"", 1, ""))</f>
        <v>1</v>
      </c>
      <c r="Y22" s="6"/>
      <c r="Z22" s="22">
        <v>9.1</v>
      </c>
      <c r="AA22" s="22">
        <f t="shared" ref="AA22:AA25" si="51">IF(OR(Z22="NT", Z22="TIME"), 0, IF(_xlfn.RANK.EQ(Z22, $Z$22:$Z$26, 1)&lt;=10, 11 - _xlfn.RANK.EQ(Z22, $Z$22:$Z$26, 1), 0))</f>
        <v>10</v>
      </c>
      <c r="AB22" s="22">
        <f t="shared" ref="AB22:AB25" si="52">IF(OR(Z22="TO", Z22="TIME"), 0, IF(Z22&lt;&gt;"", 1, ""))</f>
        <v>1</v>
      </c>
      <c r="AC22" s="7"/>
      <c r="AD22" s="22" t="s">
        <v>88</v>
      </c>
      <c r="AE22" s="22">
        <f t="shared" ref="AE22:AE25" si="53">IF(OR(AD22="NT", AD22="TIME"), 0, IF(_xlfn.RANK.EQ(AD22, $AD$22:$AD$26, 1)&lt;=10, 11 - _xlfn.RANK.EQ(AD22, $AD$22:$AD$26, 1), 0))</f>
        <v>0</v>
      </c>
      <c r="AF22" s="22">
        <f t="shared" ref="AF22:AF25" si="54">IF(OR(AD22="TO", AD22="TIME"), 0, IF(AD22&lt;&gt;"", 1, ""))</f>
        <v>0</v>
      </c>
      <c r="AG22" s="7"/>
      <c r="AH22" s="22" t="s">
        <v>88</v>
      </c>
      <c r="AI22" s="22">
        <f t="shared" ref="AI22:AI25" si="55">IF(OR(AH22="NT", AH22="TIME"), 0, IF(_xlfn.RANK.EQ(AH22, $AH$22:$AH$26, 1)&lt;=10, 11 - _xlfn.RANK.EQ(AH22, $AH$22:$AH$26, 1), 0))</f>
        <v>0</v>
      </c>
      <c r="AJ22" s="22">
        <f t="shared" ref="AJ22:AJ25" si="56">IF(OR(AH22="TO", AH22="TIME"), 0, IF(AH22&lt;&gt;"", 1, ""))</f>
        <v>0</v>
      </c>
      <c r="AK22" s="7"/>
      <c r="AL22" s="22" t="s">
        <v>88</v>
      </c>
      <c r="AM22" s="22">
        <f t="shared" ref="AM22:AM25" si="57">IF(OR(AL22="NT", AL22="TIME"), 0, IF(_xlfn.RANK.EQ(AL22, $AL$22:$AL$26, 1)&lt;=10, 11 - _xlfn.RANK.EQ(AL22, $AL$22:$AL$26, 1), 0))</f>
        <v>0</v>
      </c>
      <c r="AN22" s="22">
        <f t="shared" ref="AN22:AN25" si="58">IF(OR(AL22="TO", AL22="TIME"), 0, IF(AL22&lt;&gt;"", 1, ""))</f>
        <v>0</v>
      </c>
      <c r="AO22" s="7"/>
      <c r="AP22" s="22" t="s">
        <v>88</v>
      </c>
      <c r="AQ22" s="22">
        <f t="shared" ref="AQ22:AQ25" si="59">IF(OR(AP22="NT", AP22="TIME"), 0, IF(_xlfn.RANK.EQ(AP22, $AP$22:$AP$26, 1)&lt;=10, 11 - _xlfn.RANK.EQ(AP22, $AP$22:$AP$26, 1), 0))</f>
        <v>0</v>
      </c>
      <c r="AR22" s="22">
        <f t="shared" ref="AR22:AR25" si="60">IF(OR(AP22="TO", AP22="TIME"), 0, IF(AP22&lt;&gt;"", 1, ""))</f>
        <v>0</v>
      </c>
      <c r="AS22" s="7"/>
      <c r="AT22" s="22">
        <f t="shared" ref="AT22:AT25" si="61">AR22+AN22+AJ22+AF22+AB22+X22+T22+P22+L22+H22</f>
        <v>6</v>
      </c>
    </row>
    <row r="23" ht="15.75" customHeight="1">
      <c r="A23" s="24">
        <f t="shared" si="45"/>
        <v>2</v>
      </c>
      <c r="B23" s="24" t="s">
        <v>127</v>
      </c>
      <c r="C23" s="6"/>
      <c r="D23" s="42">
        <f t="shared" si="46"/>
        <v>10</v>
      </c>
      <c r="E23" s="7"/>
      <c r="F23" s="59"/>
      <c r="G23" s="22"/>
      <c r="H23" s="22"/>
      <c r="I23" s="27"/>
      <c r="J23" s="22"/>
      <c r="K23" s="22"/>
      <c r="L23" s="22"/>
      <c r="M23" s="27"/>
      <c r="N23" s="22"/>
      <c r="O23" s="22"/>
      <c r="P23" s="22"/>
      <c r="Q23" s="27"/>
      <c r="R23" s="22">
        <v>17.72</v>
      </c>
      <c r="S23" s="22">
        <f t="shared" si="47"/>
        <v>10</v>
      </c>
      <c r="T23" s="22">
        <f t="shared" si="48"/>
        <v>1</v>
      </c>
      <c r="U23" s="27"/>
      <c r="V23" s="22" t="s">
        <v>87</v>
      </c>
      <c r="W23" s="22">
        <f t="shared" si="49"/>
        <v>0</v>
      </c>
      <c r="X23" s="22">
        <f t="shared" si="50"/>
        <v>1</v>
      </c>
      <c r="Y23" s="6"/>
      <c r="Z23" s="22" t="s">
        <v>87</v>
      </c>
      <c r="AA23" s="22">
        <f t="shared" si="51"/>
        <v>0</v>
      </c>
      <c r="AB23" s="22">
        <f t="shared" si="52"/>
        <v>1</v>
      </c>
      <c r="AC23" s="7"/>
      <c r="AD23" s="22" t="s">
        <v>88</v>
      </c>
      <c r="AE23" s="22">
        <f t="shared" si="53"/>
        <v>0</v>
      </c>
      <c r="AF23" s="22">
        <f t="shared" si="54"/>
        <v>0</v>
      </c>
      <c r="AG23" s="7"/>
      <c r="AH23" s="22" t="s">
        <v>88</v>
      </c>
      <c r="AI23" s="22">
        <f t="shared" si="55"/>
        <v>0</v>
      </c>
      <c r="AJ23" s="22">
        <f t="shared" si="56"/>
        <v>0</v>
      </c>
      <c r="AK23" s="7"/>
      <c r="AL23" s="22" t="s">
        <v>88</v>
      </c>
      <c r="AM23" s="22">
        <f t="shared" si="57"/>
        <v>0</v>
      </c>
      <c r="AN23" s="22">
        <f t="shared" si="58"/>
        <v>0</v>
      </c>
      <c r="AO23" s="7"/>
      <c r="AP23" s="22" t="s">
        <v>88</v>
      </c>
      <c r="AQ23" s="22">
        <f t="shared" si="59"/>
        <v>0</v>
      </c>
      <c r="AR23" s="22">
        <f t="shared" si="60"/>
        <v>0</v>
      </c>
      <c r="AS23" s="7"/>
      <c r="AT23" s="22">
        <f t="shared" si="61"/>
        <v>3</v>
      </c>
    </row>
    <row r="24" ht="15.75" customHeight="1">
      <c r="A24" s="24">
        <f t="shared" si="45"/>
        <v>3</v>
      </c>
      <c r="B24" s="24" t="s">
        <v>146</v>
      </c>
      <c r="C24" s="6"/>
      <c r="D24" s="42">
        <f t="shared" si="46"/>
        <v>0</v>
      </c>
      <c r="E24" s="7"/>
      <c r="F24" s="22" t="s">
        <v>87</v>
      </c>
      <c r="G24" s="22">
        <f>IF(F24="NT", 0, IF(_xlfn.RANK.EQ(F24, $F$22:$F$26, 1)&lt;=10, 11 - _xlfn.RANK.EQ(F24, $F$22:$F$26, 1), 0))</f>
        <v>0</v>
      </c>
      <c r="H24" s="22">
        <f t="shared" ref="H24:H25" si="62">IF(OR(F24="TO", F24="TIME"), 0, IF(F24&lt;&gt;"", 1, ""))</f>
        <v>1</v>
      </c>
      <c r="I24" s="27"/>
      <c r="J24" s="22" t="s">
        <v>87</v>
      </c>
      <c r="K24" s="22">
        <f>IF(OR(J24="NT", J24="TIME"), 0, IF(_xlfn.RANK.EQ(J24, $J$22:$J$26, 1)&lt;=10, 11 - _xlfn.RANK.EQ(J24, $J$22:$J$26, 1), 0))</f>
        <v>0</v>
      </c>
      <c r="L24" s="22">
        <f>IF(OR(J24="TO", J24="TIME"), 0, IF(J24&lt;&gt;"", 1, ""))</f>
        <v>1</v>
      </c>
      <c r="M24" s="27"/>
      <c r="N24" s="22" t="s">
        <v>87</v>
      </c>
      <c r="O24" s="22">
        <f t="shared" ref="O24:O25" si="63">IF(OR(N24="NT", N24="TIME"), 0, IF(_xlfn.RANK.EQ(N24, $N$22:$N$26, 1)&lt;=10, 11 - _xlfn.RANK.EQ(N24, $N$22:$N$26, 1), 0))</f>
        <v>0</v>
      </c>
      <c r="P24" s="22">
        <f t="shared" ref="P24:P25" si="64">IF(OR(N24="TO", N24="TIME"), 0, IF(N24&lt;&gt;"", 1, ""))</f>
        <v>1</v>
      </c>
      <c r="Q24" s="27"/>
      <c r="R24" s="22" t="s">
        <v>87</v>
      </c>
      <c r="S24" s="22">
        <f t="shared" si="47"/>
        <v>0</v>
      </c>
      <c r="T24" s="22">
        <f t="shared" si="48"/>
        <v>1</v>
      </c>
      <c r="U24" s="27"/>
      <c r="V24" s="22" t="s">
        <v>87</v>
      </c>
      <c r="W24" s="22">
        <f t="shared" si="49"/>
        <v>0</v>
      </c>
      <c r="X24" s="22">
        <f t="shared" si="50"/>
        <v>1</v>
      </c>
      <c r="Y24" s="6"/>
      <c r="Z24" s="22" t="s">
        <v>87</v>
      </c>
      <c r="AA24" s="22">
        <f t="shared" si="51"/>
        <v>0</v>
      </c>
      <c r="AB24" s="22">
        <f t="shared" si="52"/>
        <v>1</v>
      </c>
      <c r="AC24" s="7"/>
      <c r="AD24" s="22" t="s">
        <v>88</v>
      </c>
      <c r="AE24" s="22">
        <f t="shared" si="53"/>
        <v>0</v>
      </c>
      <c r="AF24" s="22">
        <f t="shared" si="54"/>
        <v>0</v>
      </c>
      <c r="AG24" s="7"/>
      <c r="AH24" s="22" t="s">
        <v>88</v>
      </c>
      <c r="AI24" s="22">
        <f t="shared" si="55"/>
        <v>0</v>
      </c>
      <c r="AJ24" s="22">
        <f t="shared" si="56"/>
        <v>0</v>
      </c>
      <c r="AK24" s="7"/>
      <c r="AL24" s="22" t="s">
        <v>88</v>
      </c>
      <c r="AM24" s="22">
        <f t="shared" si="57"/>
        <v>0</v>
      </c>
      <c r="AN24" s="22">
        <f t="shared" si="58"/>
        <v>0</v>
      </c>
      <c r="AO24" s="7"/>
      <c r="AP24" s="22" t="s">
        <v>88</v>
      </c>
      <c r="AQ24" s="22">
        <f t="shared" si="59"/>
        <v>0</v>
      </c>
      <c r="AR24" s="22">
        <f t="shared" si="60"/>
        <v>0</v>
      </c>
      <c r="AS24" s="7"/>
      <c r="AT24" s="22">
        <f t="shared" si="61"/>
        <v>6</v>
      </c>
    </row>
    <row r="25" ht="15.75" customHeight="1">
      <c r="A25" s="24">
        <f t="shared" si="45"/>
        <v>4</v>
      </c>
      <c r="B25" s="24" t="s">
        <v>127</v>
      </c>
      <c r="C25" s="6"/>
      <c r="D25" s="42">
        <f t="shared" si="46"/>
        <v>0</v>
      </c>
      <c r="E25" s="7"/>
      <c r="F25" s="22"/>
      <c r="G25" s="22"/>
      <c r="H25" s="22" t="str">
        <f t="shared" si="62"/>
        <v/>
      </c>
      <c r="I25" s="27"/>
      <c r="J25" s="22"/>
      <c r="K25" s="22"/>
      <c r="L25" s="22"/>
      <c r="M25" s="27"/>
      <c r="N25" s="22" t="s">
        <v>87</v>
      </c>
      <c r="O25" s="22">
        <f t="shared" si="63"/>
        <v>0</v>
      </c>
      <c r="P25" s="22">
        <f t="shared" si="64"/>
        <v>1</v>
      </c>
      <c r="Q25" s="27"/>
      <c r="R25" s="22" t="s">
        <v>87</v>
      </c>
      <c r="S25" s="22">
        <f t="shared" si="47"/>
        <v>0</v>
      </c>
      <c r="T25" s="22">
        <f t="shared" si="48"/>
        <v>1</v>
      </c>
      <c r="U25" s="27"/>
      <c r="V25" s="22" t="s">
        <v>88</v>
      </c>
      <c r="W25" s="22">
        <f t="shared" si="49"/>
        <v>0</v>
      </c>
      <c r="X25" s="22">
        <f t="shared" si="50"/>
        <v>0</v>
      </c>
      <c r="Y25" s="6"/>
      <c r="Z25" s="22" t="s">
        <v>88</v>
      </c>
      <c r="AA25" s="22">
        <f t="shared" si="51"/>
        <v>0</v>
      </c>
      <c r="AB25" s="22">
        <f t="shared" si="52"/>
        <v>0</v>
      </c>
      <c r="AC25" s="7"/>
      <c r="AD25" s="22" t="s">
        <v>88</v>
      </c>
      <c r="AE25" s="22">
        <f t="shared" si="53"/>
        <v>0</v>
      </c>
      <c r="AF25" s="22">
        <f t="shared" si="54"/>
        <v>0</v>
      </c>
      <c r="AG25" s="7"/>
      <c r="AH25" s="22" t="s">
        <v>88</v>
      </c>
      <c r="AI25" s="22">
        <f t="shared" si="55"/>
        <v>0</v>
      </c>
      <c r="AJ25" s="22">
        <f t="shared" si="56"/>
        <v>0</v>
      </c>
      <c r="AK25" s="7"/>
      <c r="AL25" s="22" t="s">
        <v>88</v>
      </c>
      <c r="AM25" s="22">
        <f t="shared" si="57"/>
        <v>0</v>
      </c>
      <c r="AN25" s="22">
        <f t="shared" si="58"/>
        <v>0</v>
      </c>
      <c r="AO25" s="7"/>
      <c r="AP25" s="22" t="s">
        <v>88</v>
      </c>
      <c r="AQ25" s="22">
        <f t="shared" si="59"/>
        <v>0</v>
      </c>
      <c r="AR25" s="22">
        <f t="shared" si="60"/>
        <v>0</v>
      </c>
      <c r="AS25" s="7"/>
      <c r="AT25" s="22">
        <f t="shared" si="61"/>
        <v>2</v>
      </c>
    </row>
    <row r="26" ht="15.75" customHeight="1">
      <c r="A26" s="24"/>
      <c r="B26" s="24"/>
      <c r="C26" s="6"/>
      <c r="D26" s="42">
        <f t="shared" si="46"/>
        <v>0</v>
      </c>
      <c r="E26" s="7"/>
      <c r="F26" s="59"/>
      <c r="G26" s="22"/>
      <c r="H26" s="22"/>
      <c r="I26" s="27"/>
      <c r="J26" s="22"/>
      <c r="K26" s="22"/>
      <c r="L26" s="22"/>
      <c r="M26" s="27"/>
      <c r="N26" s="22"/>
      <c r="O26" s="22"/>
      <c r="P26" s="22"/>
      <c r="Q26" s="27"/>
      <c r="R26" s="22"/>
      <c r="S26" s="22"/>
      <c r="T26" s="22"/>
      <c r="U26" s="27"/>
      <c r="V26" s="22"/>
      <c r="W26" s="22"/>
      <c r="X26" s="22"/>
      <c r="Y26" s="6"/>
      <c r="Z26" s="22"/>
      <c r="AA26" s="22"/>
      <c r="AB26" s="22"/>
      <c r="AC26" s="7"/>
      <c r="AD26" s="22"/>
      <c r="AE26" s="22"/>
      <c r="AF26" s="22"/>
      <c r="AG26" s="7"/>
      <c r="AH26" s="22"/>
      <c r="AI26" s="22"/>
      <c r="AJ26" s="22"/>
      <c r="AK26" s="7"/>
      <c r="AL26" s="22"/>
      <c r="AM26" s="22"/>
      <c r="AN26" s="22"/>
      <c r="AO26" s="7"/>
      <c r="AP26" s="22"/>
      <c r="AQ26" s="22"/>
      <c r="AR26" s="22"/>
      <c r="AS26" s="7"/>
      <c r="AT26" s="22"/>
    </row>
    <row r="27" ht="15.75" customHeight="1">
      <c r="A27" s="24"/>
      <c r="B27" s="24"/>
      <c r="C27" s="6"/>
      <c r="D27" s="42">
        <f t="shared" si="46"/>
        <v>0</v>
      </c>
      <c r="E27" s="7"/>
      <c r="F27" s="59"/>
      <c r="G27" s="22"/>
      <c r="H27" s="22"/>
      <c r="I27" s="27"/>
      <c r="J27" s="22"/>
      <c r="K27" s="22"/>
      <c r="L27" s="22"/>
      <c r="M27" s="27"/>
      <c r="N27" s="22"/>
      <c r="O27" s="22"/>
      <c r="P27" s="22"/>
      <c r="Q27" s="27"/>
      <c r="R27" s="22"/>
      <c r="S27" s="22"/>
      <c r="T27" s="22"/>
      <c r="U27" s="27"/>
      <c r="V27" s="22"/>
      <c r="W27" s="22"/>
      <c r="X27" s="22"/>
      <c r="Y27" s="6"/>
      <c r="Z27" s="22"/>
      <c r="AA27" s="22"/>
      <c r="AB27" s="22"/>
      <c r="AC27" s="7"/>
      <c r="AD27" s="22"/>
      <c r="AE27" s="22"/>
      <c r="AF27" s="22"/>
      <c r="AG27" s="7"/>
      <c r="AH27" s="22"/>
      <c r="AI27" s="22"/>
      <c r="AJ27" s="22"/>
      <c r="AK27" s="7"/>
      <c r="AL27" s="22"/>
      <c r="AM27" s="22"/>
      <c r="AN27" s="22"/>
      <c r="AO27" s="7"/>
      <c r="AP27" s="22"/>
      <c r="AQ27" s="22"/>
      <c r="AR27" s="22"/>
      <c r="AS27" s="7"/>
      <c r="AT27" s="22"/>
    </row>
    <row r="28" ht="15.75" customHeight="1">
      <c r="A28" s="25"/>
      <c r="B28" s="25"/>
      <c r="C28" s="6"/>
      <c r="D28" s="5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6"/>
      <c r="Z28" s="27"/>
      <c r="AA28" s="27"/>
      <c r="AB28" s="27"/>
      <c r="AC28" s="7"/>
      <c r="AD28" s="27"/>
      <c r="AE28" s="27"/>
      <c r="AF28" s="27"/>
      <c r="AG28" s="7"/>
      <c r="AH28" s="27"/>
      <c r="AI28" s="27"/>
      <c r="AJ28" s="27"/>
      <c r="AK28" s="7"/>
      <c r="AL28" s="27"/>
      <c r="AM28" s="27"/>
      <c r="AN28" s="27"/>
      <c r="AO28" s="7"/>
      <c r="AP28" s="27"/>
      <c r="AQ28" s="27"/>
      <c r="AR28" s="27"/>
      <c r="AS28" s="7"/>
      <c r="AT28" s="7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</row>
    <row r="30" ht="15.75" customHeight="1">
      <c r="A30" s="15"/>
      <c r="B30" s="15" t="s">
        <v>151</v>
      </c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</row>
    <row r="31" ht="15.75" customHeight="1">
      <c r="A31" s="55"/>
      <c r="B31" s="55"/>
      <c r="C31" s="61"/>
      <c r="D31" s="42"/>
      <c r="E31" s="7"/>
      <c r="F31" s="7"/>
      <c r="G31" s="43"/>
      <c r="H31" s="43"/>
      <c r="I31" s="35"/>
      <c r="J31" s="43"/>
      <c r="K31" s="43"/>
      <c r="L31" s="43"/>
      <c r="M31" s="35"/>
      <c r="N31" s="43"/>
      <c r="O31" s="43"/>
      <c r="P31" s="43"/>
      <c r="Q31" s="35"/>
      <c r="R31" s="43"/>
      <c r="S31" s="43"/>
      <c r="T31" s="43"/>
      <c r="U31" s="35"/>
      <c r="V31" s="43"/>
      <c r="W31" s="43"/>
      <c r="X31" s="43"/>
      <c r="Y31" s="35"/>
      <c r="Z31" s="43"/>
      <c r="AA31" s="43"/>
      <c r="AB31" s="43"/>
      <c r="AC31" s="35"/>
      <c r="AD31" s="43"/>
      <c r="AE31" s="43"/>
      <c r="AF31" s="43"/>
      <c r="AG31" s="35"/>
      <c r="AH31" s="43"/>
      <c r="AI31" s="43"/>
      <c r="AJ31" s="43"/>
      <c r="AK31" s="35"/>
      <c r="AL31" s="43"/>
      <c r="AM31" s="43"/>
      <c r="AN31" s="43"/>
      <c r="AO31" s="35"/>
      <c r="AP31" s="43"/>
      <c r="AQ31" s="43"/>
      <c r="AR31" s="43"/>
      <c r="AS31" s="35"/>
      <c r="AT31" s="43"/>
      <c r="AU31" s="35"/>
    </row>
    <row r="32" ht="15.75" customHeight="1">
      <c r="A32" s="24">
        <f t="shared" ref="A32:A37" si="65">ROW(A2)-ROW($A$2)+1</f>
        <v>1</v>
      </c>
      <c r="B32" s="24" t="s">
        <v>121</v>
      </c>
      <c r="C32" s="61"/>
      <c r="D32" s="42">
        <f t="shared" ref="D32:D45" si="66">G32+K32+O32+S32+W32+AA32+AE32+AI32+AM32+AQ32</f>
        <v>34</v>
      </c>
      <c r="E32" s="7"/>
      <c r="F32" s="59" t="s">
        <v>87</v>
      </c>
      <c r="G32" s="22">
        <f t="shared" ref="G32:G36" si="67">IF(F32="NT", 0, IF(_xlfn.RANK.EQ(F32, $F$32:$F$40, 1)&lt;=10, 11 - _xlfn.RANK.EQ(F32, $F$32:$F$40, 1), 0))</f>
        <v>0</v>
      </c>
      <c r="H32" s="22">
        <f t="shared" ref="H32:H36" si="68">IF(F32="TO", 0, IF(F32&lt;&gt;"", 1, ""))</f>
        <v>1</v>
      </c>
      <c r="I32" s="35"/>
      <c r="J32" s="22">
        <v>14.0</v>
      </c>
      <c r="K32" s="22">
        <f t="shared" ref="K32:K33" si="69">IF(OR(J32="NT", J32="TIME"), 0, IF(_xlfn.RANK.EQ(J32, $J$32:$J$45, 1)&lt;=10, 11 - _xlfn.RANK.EQ(J32, $J$32:$J$45, 1), 0))</f>
        <v>8</v>
      </c>
      <c r="L32" s="22">
        <f t="shared" ref="L32:L37" si="70">IF(OR(J32="TO", J32="TIME"), 0, IF(J32&lt;&gt;"", 1, ""))</f>
        <v>1</v>
      </c>
      <c r="M32" s="35"/>
      <c r="N32" s="22">
        <v>18.56</v>
      </c>
      <c r="O32" s="22">
        <f t="shared" ref="O32:O42" si="71">IF(OR(N32="NT", N32="TIME"), 0, IF(_xlfn.RANK.EQ(N32, $N$32:$N$45, 1)&lt;=10, 11 - _xlfn.RANK.EQ(N32, $N$32:$N$45, 1), 0))</f>
        <v>9</v>
      </c>
      <c r="P32" s="22">
        <f t="shared" ref="P32:P42" si="72">IF(OR(N32="TO", N32="TIME"), 0, IF(N32&lt;&gt;"", 1, ""))</f>
        <v>1</v>
      </c>
      <c r="Q32" s="35"/>
      <c r="R32" s="22" t="s">
        <v>88</v>
      </c>
      <c r="S32" s="22">
        <f t="shared" ref="S32:S45" si="73">IF(OR(R32="NT", R32="TIME"), 0, IF(_xlfn.RANK.EQ(R32, $R$32:$R$45, 1)&lt;=10, 11 - _xlfn.RANK.EQ(R32, $R$32:$R$45, 1), 0))</f>
        <v>0</v>
      </c>
      <c r="T32" s="22">
        <f t="shared" ref="T32:T45" si="74">IF(OR(R32="TO", R32="TIME"), 0, IF(R32&lt;&gt;"", 1, ""))</f>
        <v>0</v>
      </c>
      <c r="U32" s="35"/>
      <c r="V32" s="22">
        <v>22.34</v>
      </c>
      <c r="W32" s="22">
        <f t="shared" ref="W32:W45" si="75">IF(OR(V32="NT", V32="TIME"), 0, IF(_xlfn.RANK.EQ(V32, $V$32:$V$45, 1)&lt;=10, 11 - _xlfn.RANK.EQ(V32, $V$32:$V$45, 1), 0))</f>
        <v>9</v>
      </c>
      <c r="X32" s="22">
        <f t="shared" ref="X32:X45" si="76">IF(OR(V32="TO", V32="TIME"), 0, IF(V32&lt;&gt;"", 1, ""))</f>
        <v>1</v>
      </c>
      <c r="Y32" s="35"/>
      <c r="Z32" s="22">
        <v>27.94</v>
      </c>
      <c r="AA32" s="22">
        <f t="shared" ref="AA32:AA45" si="77">IF(OR(Z32="NT", Z32="TIME"), 0, IF(_xlfn.RANK.EQ(Z32, $Z$32:$Z$45, 1)&lt;=10, 11 - _xlfn.RANK.EQ(Z32, $Z$32:$Z$45, 1), 0))</f>
        <v>8</v>
      </c>
      <c r="AB32" s="22">
        <f t="shared" ref="AB32:AB45" si="78">IF(OR(Z32="TO", Z32="TIME"), 0, IF(Z32&lt;&gt;"", 1, ""))</f>
        <v>1</v>
      </c>
      <c r="AC32" s="35"/>
      <c r="AD32" s="22" t="s">
        <v>88</v>
      </c>
      <c r="AE32" s="22">
        <f t="shared" ref="AE32:AE45" si="79">IF(OR(AD32="NT", AD32="TIME"), 0, IF(_xlfn.RANK.EQ(AD32, $AD$32:$AD$45, 1)&lt;=10, 11 - _xlfn.RANK.EQ(AD32, $AD$32:$AD$45, 1), 0))</f>
        <v>0</v>
      </c>
      <c r="AF32" s="22">
        <f t="shared" ref="AF32:AF45" si="80">IF(OR(AD32="TO", AD32="TIME"), 0, IF(AD32&lt;&gt;"", 1, ""))</f>
        <v>0</v>
      </c>
      <c r="AG32" s="35"/>
      <c r="AH32" s="22" t="s">
        <v>88</v>
      </c>
      <c r="AI32" s="22">
        <f t="shared" ref="AI32:AI45" si="81">IF(OR(AH32="NT", AH32="TIME"), 0, IF(_xlfn.RANK.EQ(AH32, $AH$32:$AH$45, 1)&lt;=10, 11 - _xlfn.RANK.EQ(AH32, $AH$32:$AH$45, 1), 0))</f>
        <v>0</v>
      </c>
      <c r="AJ32" s="22">
        <f t="shared" ref="AJ32:AJ45" si="82">IF(OR(AH32="TO", AH32="TIME"), 0, IF(AH32&lt;&gt;"", 1, ""))</f>
        <v>0</v>
      </c>
      <c r="AK32" s="35"/>
      <c r="AL32" s="22" t="s">
        <v>88</v>
      </c>
      <c r="AM32" s="22">
        <f t="shared" ref="AM32:AM45" si="83">IF(OR(AL32="NT", AL32="TIME"), 0, IF(_xlfn.RANK.EQ(AL32, $AL$32:$AL$45, 1)&lt;=10, 11 - _xlfn.RANK.EQ(AL32, $AL$32:$AL$45, 1), 0))</f>
        <v>0</v>
      </c>
      <c r="AN32" s="22">
        <f t="shared" ref="AN32:AN45" si="84">IF(OR(AL32="TO", AL32="TIME"), 0, IF(AL32&lt;&gt;"", 1, ""))</f>
        <v>0</v>
      </c>
      <c r="AO32" s="35"/>
      <c r="AP32" s="22" t="s">
        <v>88</v>
      </c>
      <c r="AQ32" s="22">
        <f t="shared" ref="AQ32:AQ45" si="85">IF(OR(AP32="NT", AP32="TIME"), 0, IF(_xlfn.RANK.EQ(AP32, $AP$32:$AP$45, 1)&lt;=10, 11 - _xlfn.RANK.EQ(AP32, $AP$32:$AP$45, 1), 0))</f>
        <v>0</v>
      </c>
      <c r="AR32" s="22">
        <f t="shared" ref="AR32:AR45" si="86">IF(OR(AP32="TO", AP32="TIME"), 0, IF(AP32&lt;&gt;"", 1, ""))</f>
        <v>0</v>
      </c>
      <c r="AS32" s="35"/>
      <c r="AT32" s="22">
        <f t="shared" ref="AT32:AT45" si="87">AR32+AN32+AJ32+AF32+AB32+X32+T32+P32+L32+H32</f>
        <v>5</v>
      </c>
      <c r="AU32" s="35"/>
    </row>
    <row r="33" ht="15.75" customHeight="1">
      <c r="A33" s="24">
        <f t="shared" si="65"/>
        <v>2</v>
      </c>
      <c r="B33" s="24" t="s">
        <v>147</v>
      </c>
      <c r="C33" s="61"/>
      <c r="D33" s="42">
        <f t="shared" si="66"/>
        <v>28</v>
      </c>
      <c r="E33" s="7"/>
      <c r="F33" s="59">
        <v>20.41</v>
      </c>
      <c r="G33" s="22">
        <f t="shared" si="67"/>
        <v>9</v>
      </c>
      <c r="H33" s="22">
        <f t="shared" si="68"/>
        <v>1</v>
      </c>
      <c r="I33" s="35"/>
      <c r="J33" s="22">
        <v>13.88</v>
      </c>
      <c r="K33" s="22">
        <f t="shared" si="69"/>
        <v>9</v>
      </c>
      <c r="L33" s="22">
        <f t="shared" si="70"/>
        <v>1</v>
      </c>
      <c r="M33" s="35"/>
      <c r="N33" s="22" t="s">
        <v>87</v>
      </c>
      <c r="O33" s="22">
        <f t="shared" si="71"/>
        <v>0</v>
      </c>
      <c r="P33" s="22">
        <f t="shared" si="72"/>
        <v>1</v>
      </c>
      <c r="Q33" s="35"/>
      <c r="R33" s="22" t="s">
        <v>87</v>
      </c>
      <c r="S33" s="22">
        <f t="shared" si="73"/>
        <v>0</v>
      </c>
      <c r="T33" s="22">
        <f t="shared" si="74"/>
        <v>1</v>
      </c>
      <c r="U33" s="35"/>
      <c r="V33" s="22">
        <v>4.22</v>
      </c>
      <c r="W33" s="22">
        <f t="shared" si="75"/>
        <v>10</v>
      </c>
      <c r="X33" s="22">
        <f t="shared" si="76"/>
        <v>1</v>
      </c>
      <c r="Y33" s="35"/>
      <c r="Z33" s="22" t="s">
        <v>87</v>
      </c>
      <c r="AA33" s="22">
        <f t="shared" si="77"/>
        <v>0</v>
      </c>
      <c r="AB33" s="22">
        <f t="shared" si="78"/>
        <v>1</v>
      </c>
      <c r="AC33" s="35"/>
      <c r="AD33" s="22" t="s">
        <v>88</v>
      </c>
      <c r="AE33" s="22">
        <f t="shared" si="79"/>
        <v>0</v>
      </c>
      <c r="AF33" s="22">
        <f t="shared" si="80"/>
        <v>0</v>
      </c>
      <c r="AG33" s="35"/>
      <c r="AH33" s="22" t="s">
        <v>88</v>
      </c>
      <c r="AI33" s="22">
        <f t="shared" si="81"/>
        <v>0</v>
      </c>
      <c r="AJ33" s="22">
        <f t="shared" si="82"/>
        <v>0</v>
      </c>
      <c r="AK33" s="35"/>
      <c r="AL33" s="22" t="s">
        <v>88</v>
      </c>
      <c r="AM33" s="22">
        <f t="shared" si="83"/>
        <v>0</v>
      </c>
      <c r="AN33" s="22">
        <f t="shared" si="84"/>
        <v>0</v>
      </c>
      <c r="AO33" s="35"/>
      <c r="AP33" s="22" t="s">
        <v>88</v>
      </c>
      <c r="AQ33" s="22">
        <f t="shared" si="85"/>
        <v>0</v>
      </c>
      <c r="AR33" s="22">
        <f t="shared" si="86"/>
        <v>0</v>
      </c>
      <c r="AS33" s="35"/>
      <c r="AT33" s="22">
        <f t="shared" si="87"/>
        <v>6</v>
      </c>
      <c r="AU33" s="35"/>
    </row>
    <row r="34" ht="15.75" customHeight="1">
      <c r="A34" s="24">
        <f t="shared" si="65"/>
        <v>3</v>
      </c>
      <c r="B34" s="24" t="s">
        <v>152</v>
      </c>
      <c r="C34" s="61"/>
      <c r="D34" s="42">
        <f t="shared" si="66"/>
        <v>20</v>
      </c>
      <c r="E34" s="7"/>
      <c r="F34" s="59" t="s">
        <v>87</v>
      </c>
      <c r="G34" s="22">
        <f t="shared" si="67"/>
        <v>0</v>
      </c>
      <c r="H34" s="22">
        <f t="shared" si="68"/>
        <v>1</v>
      </c>
      <c r="I34" s="35"/>
      <c r="J34" s="22" t="s">
        <v>34</v>
      </c>
      <c r="K34" s="22">
        <v>0.0</v>
      </c>
      <c r="L34" s="22">
        <f t="shared" si="70"/>
        <v>0</v>
      </c>
      <c r="M34" s="35"/>
      <c r="N34" s="22">
        <v>18.13</v>
      </c>
      <c r="O34" s="22">
        <f t="shared" si="71"/>
        <v>10</v>
      </c>
      <c r="P34" s="22">
        <f t="shared" si="72"/>
        <v>1</v>
      </c>
      <c r="Q34" s="35"/>
      <c r="R34" s="22" t="s">
        <v>87</v>
      </c>
      <c r="S34" s="22">
        <f t="shared" si="73"/>
        <v>0</v>
      </c>
      <c r="T34" s="22">
        <f t="shared" si="74"/>
        <v>1</v>
      </c>
      <c r="U34" s="35"/>
      <c r="V34" s="22" t="s">
        <v>87</v>
      </c>
      <c r="W34" s="22">
        <f t="shared" si="75"/>
        <v>0</v>
      </c>
      <c r="X34" s="22">
        <f t="shared" si="76"/>
        <v>1</v>
      </c>
      <c r="Y34" s="35"/>
      <c r="Z34" s="22">
        <v>15.78</v>
      </c>
      <c r="AA34" s="22">
        <f t="shared" si="77"/>
        <v>10</v>
      </c>
      <c r="AB34" s="22">
        <f t="shared" si="78"/>
        <v>1</v>
      </c>
      <c r="AC34" s="35"/>
      <c r="AD34" s="22" t="s">
        <v>88</v>
      </c>
      <c r="AE34" s="22">
        <f t="shared" si="79"/>
        <v>0</v>
      </c>
      <c r="AF34" s="22">
        <f t="shared" si="80"/>
        <v>0</v>
      </c>
      <c r="AG34" s="35"/>
      <c r="AH34" s="22" t="s">
        <v>88</v>
      </c>
      <c r="AI34" s="22">
        <f t="shared" si="81"/>
        <v>0</v>
      </c>
      <c r="AJ34" s="22">
        <f t="shared" si="82"/>
        <v>0</v>
      </c>
      <c r="AK34" s="35"/>
      <c r="AL34" s="22" t="s">
        <v>88</v>
      </c>
      <c r="AM34" s="22">
        <f t="shared" si="83"/>
        <v>0</v>
      </c>
      <c r="AN34" s="22">
        <f t="shared" si="84"/>
        <v>0</v>
      </c>
      <c r="AO34" s="35"/>
      <c r="AP34" s="22" t="s">
        <v>88</v>
      </c>
      <c r="AQ34" s="22">
        <f t="shared" si="85"/>
        <v>0</v>
      </c>
      <c r="AR34" s="22">
        <f t="shared" si="86"/>
        <v>0</v>
      </c>
      <c r="AS34" s="35"/>
      <c r="AT34" s="22">
        <f t="shared" si="87"/>
        <v>5</v>
      </c>
      <c r="AU34" s="35"/>
    </row>
    <row r="35" ht="15.75" customHeight="1">
      <c r="A35" s="24">
        <f t="shared" si="65"/>
        <v>4</v>
      </c>
      <c r="B35" s="24" t="s">
        <v>129</v>
      </c>
      <c r="C35" s="61"/>
      <c r="D35" s="42">
        <f t="shared" si="66"/>
        <v>17</v>
      </c>
      <c r="E35" s="7"/>
      <c r="F35" s="59" t="s">
        <v>87</v>
      </c>
      <c r="G35" s="22">
        <f t="shared" si="67"/>
        <v>0</v>
      </c>
      <c r="H35" s="22">
        <f t="shared" si="68"/>
        <v>1</v>
      </c>
      <c r="I35" s="35"/>
      <c r="J35" s="22" t="s">
        <v>87</v>
      </c>
      <c r="K35" s="22">
        <f t="shared" ref="K35:K37" si="88">IF(OR(J35="NT", J35="TIME"), 0, IF(_xlfn.RANK.EQ(J35, $J$32:$J$45, 1)&lt;=10, 11 - _xlfn.RANK.EQ(J35, $J$32:$J$45, 1), 0))</f>
        <v>0</v>
      </c>
      <c r="L35" s="22">
        <f t="shared" si="70"/>
        <v>1</v>
      </c>
      <c r="M35" s="35"/>
      <c r="N35" s="22">
        <v>25.72</v>
      </c>
      <c r="O35" s="22">
        <f t="shared" si="71"/>
        <v>8</v>
      </c>
      <c r="P35" s="22">
        <f t="shared" si="72"/>
        <v>1</v>
      </c>
      <c r="Q35" s="35"/>
      <c r="R35" s="22" t="s">
        <v>87</v>
      </c>
      <c r="S35" s="22">
        <f t="shared" si="73"/>
        <v>0</v>
      </c>
      <c r="T35" s="22">
        <f t="shared" si="74"/>
        <v>1</v>
      </c>
      <c r="U35" s="35"/>
      <c r="V35" s="22" t="s">
        <v>87</v>
      </c>
      <c r="W35" s="22">
        <f t="shared" si="75"/>
        <v>0</v>
      </c>
      <c r="X35" s="22">
        <f t="shared" si="76"/>
        <v>1</v>
      </c>
      <c r="Y35" s="35"/>
      <c r="Z35" s="22">
        <v>23.65</v>
      </c>
      <c r="AA35" s="22">
        <f t="shared" si="77"/>
        <v>9</v>
      </c>
      <c r="AB35" s="22">
        <f t="shared" si="78"/>
        <v>1</v>
      </c>
      <c r="AC35" s="35"/>
      <c r="AD35" s="22" t="s">
        <v>88</v>
      </c>
      <c r="AE35" s="22">
        <f t="shared" si="79"/>
        <v>0</v>
      </c>
      <c r="AF35" s="22">
        <f t="shared" si="80"/>
        <v>0</v>
      </c>
      <c r="AG35" s="35"/>
      <c r="AH35" s="22" t="s">
        <v>88</v>
      </c>
      <c r="AI35" s="22">
        <f t="shared" si="81"/>
        <v>0</v>
      </c>
      <c r="AJ35" s="22">
        <f t="shared" si="82"/>
        <v>0</v>
      </c>
      <c r="AK35" s="35"/>
      <c r="AL35" s="22" t="s">
        <v>88</v>
      </c>
      <c r="AM35" s="22">
        <f t="shared" si="83"/>
        <v>0</v>
      </c>
      <c r="AN35" s="22">
        <f t="shared" si="84"/>
        <v>0</v>
      </c>
      <c r="AO35" s="35"/>
      <c r="AP35" s="22" t="s">
        <v>88</v>
      </c>
      <c r="AQ35" s="22">
        <f t="shared" si="85"/>
        <v>0</v>
      </c>
      <c r="AR35" s="22">
        <f t="shared" si="86"/>
        <v>0</v>
      </c>
      <c r="AS35" s="35"/>
      <c r="AT35" s="22">
        <f t="shared" si="87"/>
        <v>6</v>
      </c>
      <c r="AU35" s="35"/>
    </row>
    <row r="36" ht="15.75" customHeight="1">
      <c r="A36" s="24">
        <f t="shared" si="65"/>
        <v>5</v>
      </c>
      <c r="B36" s="24" t="s">
        <v>153</v>
      </c>
      <c r="C36" s="61"/>
      <c r="D36" s="42">
        <f t="shared" si="66"/>
        <v>10</v>
      </c>
      <c r="E36" s="7"/>
      <c r="F36" s="59">
        <v>16.1</v>
      </c>
      <c r="G36" s="22">
        <f t="shared" si="67"/>
        <v>10</v>
      </c>
      <c r="H36" s="22">
        <f t="shared" si="68"/>
        <v>1</v>
      </c>
      <c r="I36" s="35"/>
      <c r="J36" s="22" t="s">
        <v>87</v>
      </c>
      <c r="K36" s="22">
        <f t="shared" si="88"/>
        <v>0</v>
      </c>
      <c r="L36" s="22">
        <f t="shared" si="70"/>
        <v>1</v>
      </c>
      <c r="M36" s="35"/>
      <c r="N36" s="22" t="s">
        <v>88</v>
      </c>
      <c r="O36" s="22">
        <f t="shared" si="71"/>
        <v>0</v>
      </c>
      <c r="P36" s="22">
        <f t="shared" si="72"/>
        <v>0</v>
      </c>
      <c r="Q36" s="35"/>
      <c r="R36" s="22" t="s">
        <v>87</v>
      </c>
      <c r="S36" s="22">
        <f t="shared" si="73"/>
        <v>0</v>
      </c>
      <c r="T36" s="22">
        <f t="shared" si="74"/>
        <v>1</v>
      </c>
      <c r="U36" s="35"/>
      <c r="V36" s="22" t="s">
        <v>88</v>
      </c>
      <c r="W36" s="22">
        <f t="shared" si="75"/>
        <v>0</v>
      </c>
      <c r="X36" s="22">
        <f t="shared" si="76"/>
        <v>0</v>
      </c>
      <c r="Y36" s="35"/>
      <c r="Z36" s="22" t="s">
        <v>88</v>
      </c>
      <c r="AA36" s="22">
        <f t="shared" si="77"/>
        <v>0</v>
      </c>
      <c r="AB36" s="22">
        <f t="shared" si="78"/>
        <v>0</v>
      </c>
      <c r="AC36" s="35"/>
      <c r="AD36" s="22" t="s">
        <v>88</v>
      </c>
      <c r="AE36" s="22">
        <f t="shared" si="79"/>
        <v>0</v>
      </c>
      <c r="AF36" s="22">
        <f t="shared" si="80"/>
        <v>0</v>
      </c>
      <c r="AG36" s="35"/>
      <c r="AH36" s="22" t="s">
        <v>88</v>
      </c>
      <c r="AI36" s="22">
        <f t="shared" si="81"/>
        <v>0</v>
      </c>
      <c r="AJ36" s="22">
        <f t="shared" si="82"/>
        <v>0</v>
      </c>
      <c r="AK36" s="35"/>
      <c r="AL36" s="22" t="s">
        <v>88</v>
      </c>
      <c r="AM36" s="22">
        <f t="shared" si="83"/>
        <v>0</v>
      </c>
      <c r="AN36" s="22">
        <f t="shared" si="84"/>
        <v>0</v>
      </c>
      <c r="AO36" s="35"/>
      <c r="AP36" s="22" t="s">
        <v>88</v>
      </c>
      <c r="AQ36" s="22">
        <f t="shared" si="85"/>
        <v>0</v>
      </c>
      <c r="AR36" s="22">
        <f t="shared" si="86"/>
        <v>0</v>
      </c>
      <c r="AS36" s="35"/>
      <c r="AT36" s="22">
        <f t="shared" si="87"/>
        <v>3</v>
      </c>
      <c r="AU36" s="35"/>
    </row>
    <row r="37" ht="15.75" customHeight="1">
      <c r="A37" s="24">
        <f t="shared" si="65"/>
        <v>6</v>
      </c>
      <c r="B37" s="24" t="s">
        <v>148</v>
      </c>
      <c r="C37" s="61"/>
      <c r="D37" s="42">
        <f t="shared" si="66"/>
        <v>10</v>
      </c>
      <c r="E37" s="7"/>
      <c r="F37" s="59"/>
      <c r="G37" s="22"/>
      <c r="H37" s="22"/>
      <c r="I37" s="35"/>
      <c r="J37" s="22">
        <v>13.32</v>
      </c>
      <c r="K37" s="22">
        <f t="shared" si="88"/>
        <v>10</v>
      </c>
      <c r="L37" s="22">
        <f t="shared" si="70"/>
        <v>1</v>
      </c>
      <c r="M37" s="35"/>
      <c r="N37" s="22" t="s">
        <v>88</v>
      </c>
      <c r="O37" s="22">
        <f t="shared" si="71"/>
        <v>0</v>
      </c>
      <c r="P37" s="22">
        <f t="shared" si="72"/>
        <v>0</v>
      </c>
      <c r="Q37" s="35"/>
      <c r="R37" s="22" t="s">
        <v>88</v>
      </c>
      <c r="S37" s="22">
        <f t="shared" si="73"/>
        <v>0</v>
      </c>
      <c r="T37" s="22">
        <f t="shared" si="74"/>
        <v>0</v>
      </c>
      <c r="U37" s="35"/>
      <c r="V37" s="22" t="s">
        <v>88</v>
      </c>
      <c r="W37" s="22">
        <f t="shared" si="75"/>
        <v>0</v>
      </c>
      <c r="X37" s="22">
        <f t="shared" si="76"/>
        <v>0</v>
      </c>
      <c r="Y37" s="35"/>
      <c r="Z37" s="22" t="s">
        <v>88</v>
      </c>
      <c r="AA37" s="22">
        <f t="shared" si="77"/>
        <v>0</v>
      </c>
      <c r="AB37" s="22">
        <f t="shared" si="78"/>
        <v>0</v>
      </c>
      <c r="AC37" s="35"/>
      <c r="AD37" s="22" t="s">
        <v>88</v>
      </c>
      <c r="AE37" s="22">
        <f t="shared" si="79"/>
        <v>0</v>
      </c>
      <c r="AF37" s="22">
        <f t="shared" si="80"/>
        <v>0</v>
      </c>
      <c r="AG37" s="35"/>
      <c r="AH37" s="22" t="s">
        <v>88</v>
      </c>
      <c r="AI37" s="22">
        <f t="shared" si="81"/>
        <v>0</v>
      </c>
      <c r="AJ37" s="22">
        <f t="shared" si="82"/>
        <v>0</v>
      </c>
      <c r="AK37" s="35"/>
      <c r="AL37" s="22" t="s">
        <v>88</v>
      </c>
      <c r="AM37" s="22">
        <f t="shared" si="83"/>
        <v>0</v>
      </c>
      <c r="AN37" s="22">
        <f t="shared" si="84"/>
        <v>0</v>
      </c>
      <c r="AO37" s="35"/>
      <c r="AP37" s="22" t="s">
        <v>88</v>
      </c>
      <c r="AQ37" s="22">
        <f t="shared" si="85"/>
        <v>0</v>
      </c>
      <c r="AR37" s="22">
        <f t="shared" si="86"/>
        <v>0</v>
      </c>
      <c r="AS37" s="35"/>
      <c r="AT37" s="22">
        <f t="shared" si="87"/>
        <v>1</v>
      </c>
      <c r="AU37" s="35"/>
    </row>
    <row r="38" ht="15.75" customHeight="1">
      <c r="A38" s="24">
        <f t="shared" ref="A38:A45" si="89">ROW(A9)-ROW($A$2)+1</f>
        <v>8</v>
      </c>
      <c r="B38" s="24" t="s">
        <v>154</v>
      </c>
      <c r="C38" s="61"/>
      <c r="D38" s="42">
        <f t="shared" si="66"/>
        <v>8</v>
      </c>
      <c r="E38" s="7"/>
      <c r="F38" s="59"/>
      <c r="G38" s="22"/>
      <c r="H38" s="22"/>
      <c r="I38" s="35"/>
      <c r="J38" s="22"/>
      <c r="K38" s="22"/>
      <c r="L38" s="22"/>
      <c r="M38" s="35"/>
      <c r="N38" s="22" t="s">
        <v>87</v>
      </c>
      <c r="O38" s="22">
        <f t="shared" si="71"/>
        <v>0</v>
      </c>
      <c r="P38" s="22">
        <f t="shared" si="72"/>
        <v>1</v>
      </c>
      <c r="Q38" s="35"/>
      <c r="R38" s="22" t="s">
        <v>88</v>
      </c>
      <c r="S38" s="22">
        <f t="shared" si="73"/>
        <v>0</v>
      </c>
      <c r="T38" s="22">
        <f t="shared" si="74"/>
        <v>0</v>
      </c>
      <c r="U38" s="35"/>
      <c r="V38" s="22">
        <v>53.97</v>
      </c>
      <c r="W38" s="22">
        <f t="shared" si="75"/>
        <v>8</v>
      </c>
      <c r="X38" s="22">
        <f t="shared" si="76"/>
        <v>1</v>
      </c>
      <c r="Y38" s="35"/>
      <c r="Z38" s="22" t="s">
        <v>88</v>
      </c>
      <c r="AA38" s="22">
        <f t="shared" si="77"/>
        <v>0</v>
      </c>
      <c r="AB38" s="22">
        <f t="shared" si="78"/>
        <v>0</v>
      </c>
      <c r="AC38" s="35"/>
      <c r="AD38" s="22" t="s">
        <v>88</v>
      </c>
      <c r="AE38" s="22">
        <f t="shared" si="79"/>
        <v>0</v>
      </c>
      <c r="AF38" s="22">
        <f t="shared" si="80"/>
        <v>0</v>
      </c>
      <c r="AG38" s="35"/>
      <c r="AH38" s="22" t="s">
        <v>88</v>
      </c>
      <c r="AI38" s="22">
        <f t="shared" si="81"/>
        <v>0</v>
      </c>
      <c r="AJ38" s="22">
        <f t="shared" si="82"/>
        <v>0</v>
      </c>
      <c r="AK38" s="35"/>
      <c r="AL38" s="22" t="s">
        <v>88</v>
      </c>
      <c r="AM38" s="22">
        <f t="shared" si="83"/>
        <v>0</v>
      </c>
      <c r="AN38" s="22">
        <f t="shared" si="84"/>
        <v>0</v>
      </c>
      <c r="AO38" s="35"/>
      <c r="AP38" s="22" t="s">
        <v>88</v>
      </c>
      <c r="AQ38" s="22">
        <f t="shared" si="85"/>
        <v>0</v>
      </c>
      <c r="AR38" s="22">
        <f t="shared" si="86"/>
        <v>0</v>
      </c>
      <c r="AS38" s="35"/>
      <c r="AT38" s="22">
        <f t="shared" si="87"/>
        <v>2</v>
      </c>
      <c r="AU38" s="35"/>
    </row>
    <row r="39" ht="15.75" customHeight="1">
      <c r="A39" s="24">
        <f t="shared" si="89"/>
        <v>9</v>
      </c>
      <c r="B39" s="24" t="s">
        <v>155</v>
      </c>
      <c r="C39" s="61"/>
      <c r="D39" s="42">
        <f t="shared" si="66"/>
        <v>7</v>
      </c>
      <c r="E39" s="7"/>
      <c r="F39" s="59"/>
      <c r="G39" s="22"/>
      <c r="H39" s="22"/>
      <c r="I39" s="35"/>
      <c r="J39" s="22">
        <v>15.51</v>
      </c>
      <c r="K39" s="22">
        <f>IF(OR(J39="NT", J39="TIME"), 0, IF(_xlfn.RANK.EQ(J39, $J$32:$J$45, 1)&lt;=10, 11 - _xlfn.RANK.EQ(J39, $J$32:$J$45, 1), 0))</f>
        <v>7</v>
      </c>
      <c r="L39" s="22">
        <f>IF(OR(J39="TO", J39="TIME"), 0, IF(J39&lt;&gt;"", 1, ""))</f>
        <v>1</v>
      </c>
      <c r="M39" s="35"/>
      <c r="N39" s="22" t="s">
        <v>87</v>
      </c>
      <c r="O39" s="22">
        <f t="shared" si="71"/>
        <v>0</v>
      </c>
      <c r="P39" s="22">
        <f t="shared" si="72"/>
        <v>1</v>
      </c>
      <c r="Q39" s="35"/>
      <c r="R39" s="22" t="s">
        <v>88</v>
      </c>
      <c r="S39" s="22">
        <f t="shared" si="73"/>
        <v>0</v>
      </c>
      <c r="T39" s="22">
        <f t="shared" si="74"/>
        <v>0</v>
      </c>
      <c r="U39" s="35"/>
      <c r="V39" s="22" t="s">
        <v>88</v>
      </c>
      <c r="W39" s="22">
        <f t="shared" si="75"/>
        <v>0</v>
      </c>
      <c r="X39" s="22">
        <f t="shared" si="76"/>
        <v>0</v>
      </c>
      <c r="Y39" s="35"/>
      <c r="Z39" s="22" t="s">
        <v>88</v>
      </c>
      <c r="AA39" s="22">
        <f t="shared" si="77"/>
        <v>0</v>
      </c>
      <c r="AB39" s="22">
        <f t="shared" si="78"/>
        <v>0</v>
      </c>
      <c r="AC39" s="35"/>
      <c r="AD39" s="22" t="s">
        <v>88</v>
      </c>
      <c r="AE39" s="22">
        <f t="shared" si="79"/>
        <v>0</v>
      </c>
      <c r="AF39" s="22">
        <f t="shared" si="80"/>
        <v>0</v>
      </c>
      <c r="AG39" s="35"/>
      <c r="AH39" s="22" t="s">
        <v>88</v>
      </c>
      <c r="AI39" s="22">
        <f t="shared" si="81"/>
        <v>0</v>
      </c>
      <c r="AJ39" s="22">
        <f t="shared" si="82"/>
        <v>0</v>
      </c>
      <c r="AK39" s="35"/>
      <c r="AL39" s="22" t="s">
        <v>88</v>
      </c>
      <c r="AM39" s="22">
        <f t="shared" si="83"/>
        <v>0</v>
      </c>
      <c r="AN39" s="22">
        <f t="shared" si="84"/>
        <v>0</v>
      </c>
      <c r="AO39" s="35"/>
      <c r="AP39" s="22" t="s">
        <v>88</v>
      </c>
      <c r="AQ39" s="22">
        <f t="shared" si="85"/>
        <v>0</v>
      </c>
      <c r="AR39" s="22">
        <f t="shared" si="86"/>
        <v>0</v>
      </c>
      <c r="AS39" s="35"/>
      <c r="AT39" s="22">
        <f t="shared" si="87"/>
        <v>2</v>
      </c>
      <c r="AU39" s="35"/>
    </row>
    <row r="40" ht="15.75" customHeight="1">
      <c r="A40" s="24">
        <f t="shared" si="89"/>
        <v>10</v>
      </c>
      <c r="B40" s="24" t="s">
        <v>156</v>
      </c>
      <c r="C40" s="61"/>
      <c r="D40" s="42">
        <f t="shared" si="66"/>
        <v>7</v>
      </c>
      <c r="E40" s="7"/>
      <c r="F40" s="59"/>
      <c r="G40" s="22"/>
      <c r="H40" s="22"/>
      <c r="I40" s="35"/>
      <c r="J40" s="22"/>
      <c r="K40" s="22"/>
      <c r="L40" s="22"/>
      <c r="M40" s="35"/>
      <c r="N40" s="22">
        <v>36.53</v>
      </c>
      <c r="O40" s="22">
        <f t="shared" si="71"/>
        <v>7</v>
      </c>
      <c r="P40" s="22">
        <f t="shared" si="72"/>
        <v>1</v>
      </c>
      <c r="Q40" s="35"/>
      <c r="R40" s="22" t="s">
        <v>88</v>
      </c>
      <c r="S40" s="22">
        <f t="shared" si="73"/>
        <v>0</v>
      </c>
      <c r="T40" s="22">
        <f t="shared" si="74"/>
        <v>0</v>
      </c>
      <c r="U40" s="35"/>
      <c r="V40" s="22" t="s">
        <v>88</v>
      </c>
      <c r="W40" s="22">
        <f t="shared" si="75"/>
        <v>0</v>
      </c>
      <c r="X40" s="22">
        <f t="shared" si="76"/>
        <v>0</v>
      </c>
      <c r="Y40" s="35"/>
      <c r="Z40" s="22" t="s">
        <v>88</v>
      </c>
      <c r="AA40" s="22">
        <f t="shared" si="77"/>
        <v>0</v>
      </c>
      <c r="AB40" s="22">
        <f t="shared" si="78"/>
        <v>0</v>
      </c>
      <c r="AC40" s="35"/>
      <c r="AD40" s="22" t="s">
        <v>88</v>
      </c>
      <c r="AE40" s="22">
        <f t="shared" si="79"/>
        <v>0</v>
      </c>
      <c r="AF40" s="22">
        <f t="shared" si="80"/>
        <v>0</v>
      </c>
      <c r="AG40" s="35"/>
      <c r="AH40" s="22" t="s">
        <v>88</v>
      </c>
      <c r="AI40" s="22">
        <f t="shared" si="81"/>
        <v>0</v>
      </c>
      <c r="AJ40" s="22">
        <f t="shared" si="82"/>
        <v>0</v>
      </c>
      <c r="AK40" s="35"/>
      <c r="AL40" s="22" t="s">
        <v>88</v>
      </c>
      <c r="AM40" s="22">
        <f t="shared" si="83"/>
        <v>0</v>
      </c>
      <c r="AN40" s="22">
        <f t="shared" si="84"/>
        <v>0</v>
      </c>
      <c r="AO40" s="35"/>
      <c r="AP40" s="22" t="s">
        <v>88</v>
      </c>
      <c r="AQ40" s="22">
        <f t="shared" si="85"/>
        <v>0</v>
      </c>
      <c r="AR40" s="22">
        <f t="shared" si="86"/>
        <v>0</v>
      </c>
      <c r="AS40" s="35"/>
      <c r="AT40" s="22">
        <f t="shared" si="87"/>
        <v>1</v>
      </c>
      <c r="AU40" s="35"/>
    </row>
    <row r="41" ht="15.75" customHeight="1">
      <c r="A41" s="24">
        <f t="shared" si="89"/>
        <v>11</v>
      </c>
      <c r="B41" s="24" t="s">
        <v>149</v>
      </c>
      <c r="C41" s="61"/>
      <c r="D41" s="42">
        <f t="shared" si="66"/>
        <v>6</v>
      </c>
      <c r="E41" s="7"/>
      <c r="F41" s="59"/>
      <c r="G41" s="22"/>
      <c r="H41" s="22"/>
      <c r="I41" s="35"/>
      <c r="J41" s="22">
        <v>19.08</v>
      </c>
      <c r="K41" s="22">
        <f t="shared" ref="K41:K42" si="90">IF(OR(J41="NT", J41="TIME"), 0, IF(_xlfn.RANK.EQ(J41, $J$32:$J$45, 1)&lt;=10, 11 - _xlfn.RANK.EQ(J41, $J$32:$J$45, 1), 0))</f>
        <v>6</v>
      </c>
      <c r="L41" s="22">
        <f t="shared" ref="L41:L42" si="91">IF(OR(J41="TO", J41="TIME"), 0, IF(J41&lt;&gt;"", 1, ""))</f>
        <v>1</v>
      </c>
      <c r="M41" s="35"/>
      <c r="N41" s="22" t="s">
        <v>88</v>
      </c>
      <c r="O41" s="22">
        <f t="shared" si="71"/>
        <v>0</v>
      </c>
      <c r="P41" s="22">
        <f t="shared" si="72"/>
        <v>0</v>
      </c>
      <c r="Q41" s="35"/>
      <c r="R41" s="22" t="s">
        <v>88</v>
      </c>
      <c r="S41" s="22">
        <f t="shared" si="73"/>
        <v>0</v>
      </c>
      <c r="T41" s="22">
        <f t="shared" si="74"/>
        <v>0</v>
      </c>
      <c r="U41" s="35"/>
      <c r="V41" s="22" t="s">
        <v>88</v>
      </c>
      <c r="W41" s="22">
        <f t="shared" si="75"/>
        <v>0</v>
      </c>
      <c r="X41" s="22">
        <f t="shared" si="76"/>
        <v>0</v>
      </c>
      <c r="Y41" s="35"/>
      <c r="Z41" s="22" t="s">
        <v>88</v>
      </c>
      <c r="AA41" s="22">
        <f t="shared" si="77"/>
        <v>0</v>
      </c>
      <c r="AB41" s="22">
        <f t="shared" si="78"/>
        <v>0</v>
      </c>
      <c r="AC41" s="35"/>
      <c r="AD41" s="22" t="s">
        <v>88</v>
      </c>
      <c r="AE41" s="22">
        <f t="shared" si="79"/>
        <v>0</v>
      </c>
      <c r="AF41" s="22">
        <f t="shared" si="80"/>
        <v>0</v>
      </c>
      <c r="AG41" s="35"/>
      <c r="AH41" s="22" t="s">
        <v>88</v>
      </c>
      <c r="AI41" s="22">
        <f t="shared" si="81"/>
        <v>0</v>
      </c>
      <c r="AJ41" s="22">
        <f t="shared" si="82"/>
        <v>0</v>
      </c>
      <c r="AK41" s="35"/>
      <c r="AL41" s="22" t="s">
        <v>88</v>
      </c>
      <c r="AM41" s="22">
        <f t="shared" si="83"/>
        <v>0</v>
      </c>
      <c r="AN41" s="22">
        <f t="shared" si="84"/>
        <v>0</v>
      </c>
      <c r="AO41" s="35"/>
      <c r="AP41" s="22" t="s">
        <v>88</v>
      </c>
      <c r="AQ41" s="22">
        <f t="shared" si="85"/>
        <v>0</v>
      </c>
      <c r="AR41" s="22">
        <f t="shared" si="86"/>
        <v>0</v>
      </c>
      <c r="AS41" s="35"/>
      <c r="AT41" s="22">
        <f t="shared" si="87"/>
        <v>1</v>
      </c>
      <c r="AU41" s="35"/>
    </row>
    <row r="42" ht="15.75" customHeight="1">
      <c r="A42" s="24">
        <f t="shared" si="89"/>
        <v>12</v>
      </c>
      <c r="B42" s="24" t="s">
        <v>157</v>
      </c>
      <c r="C42" s="61"/>
      <c r="D42" s="42">
        <f t="shared" si="66"/>
        <v>5</v>
      </c>
      <c r="E42" s="43"/>
      <c r="F42" s="22" t="s">
        <v>87</v>
      </c>
      <c r="G42" s="22">
        <v>0.0</v>
      </c>
      <c r="H42" s="22">
        <f>IF(F42="TO", 0, IF(F42&lt;&gt;"", 1, ""))</f>
        <v>1</v>
      </c>
      <c r="I42" s="35"/>
      <c r="J42" s="22">
        <v>21.97</v>
      </c>
      <c r="K42" s="22">
        <f t="shared" si="90"/>
        <v>5</v>
      </c>
      <c r="L42" s="22">
        <f t="shared" si="91"/>
        <v>1</v>
      </c>
      <c r="M42" s="35"/>
      <c r="N42" s="22" t="s">
        <v>88</v>
      </c>
      <c r="O42" s="22">
        <f t="shared" si="71"/>
        <v>0</v>
      </c>
      <c r="P42" s="22">
        <f t="shared" si="72"/>
        <v>0</v>
      </c>
      <c r="Q42" s="35"/>
      <c r="R42" s="22" t="s">
        <v>87</v>
      </c>
      <c r="S42" s="22">
        <f t="shared" si="73"/>
        <v>0</v>
      </c>
      <c r="T42" s="22">
        <f t="shared" si="74"/>
        <v>1</v>
      </c>
      <c r="U42" s="35"/>
      <c r="V42" s="22" t="s">
        <v>88</v>
      </c>
      <c r="W42" s="22">
        <f t="shared" si="75"/>
        <v>0</v>
      </c>
      <c r="X42" s="22">
        <f t="shared" si="76"/>
        <v>0</v>
      </c>
      <c r="Y42" s="35"/>
      <c r="Z42" s="22" t="s">
        <v>88</v>
      </c>
      <c r="AA42" s="22">
        <f t="shared" si="77"/>
        <v>0</v>
      </c>
      <c r="AB42" s="22">
        <f t="shared" si="78"/>
        <v>0</v>
      </c>
      <c r="AC42" s="35"/>
      <c r="AD42" s="22" t="s">
        <v>88</v>
      </c>
      <c r="AE42" s="22">
        <f t="shared" si="79"/>
        <v>0</v>
      </c>
      <c r="AF42" s="22">
        <f t="shared" si="80"/>
        <v>0</v>
      </c>
      <c r="AG42" s="35"/>
      <c r="AH42" s="22" t="s">
        <v>88</v>
      </c>
      <c r="AI42" s="22">
        <f t="shared" si="81"/>
        <v>0</v>
      </c>
      <c r="AJ42" s="22">
        <f t="shared" si="82"/>
        <v>0</v>
      </c>
      <c r="AK42" s="35"/>
      <c r="AL42" s="22" t="s">
        <v>88</v>
      </c>
      <c r="AM42" s="22">
        <f t="shared" si="83"/>
        <v>0</v>
      </c>
      <c r="AN42" s="22">
        <f t="shared" si="84"/>
        <v>0</v>
      </c>
      <c r="AO42" s="35"/>
      <c r="AP42" s="22" t="s">
        <v>88</v>
      </c>
      <c r="AQ42" s="22">
        <f t="shared" si="85"/>
        <v>0</v>
      </c>
      <c r="AR42" s="22">
        <f t="shared" si="86"/>
        <v>0</v>
      </c>
      <c r="AS42" s="35"/>
      <c r="AT42" s="22">
        <f t="shared" si="87"/>
        <v>3</v>
      </c>
      <c r="AU42" s="35"/>
    </row>
    <row r="43" ht="15.75" customHeight="1">
      <c r="A43" s="24">
        <f t="shared" si="89"/>
        <v>13</v>
      </c>
      <c r="B43" s="24" t="s">
        <v>158</v>
      </c>
      <c r="C43" s="61"/>
      <c r="D43" s="42">
        <f t="shared" si="66"/>
        <v>0</v>
      </c>
      <c r="E43" s="7"/>
      <c r="F43" s="59"/>
      <c r="G43" s="22"/>
      <c r="H43" s="22"/>
      <c r="I43" s="35"/>
      <c r="J43" s="22"/>
      <c r="K43" s="22"/>
      <c r="L43" s="22"/>
      <c r="M43" s="35"/>
      <c r="N43" s="22"/>
      <c r="O43" s="22"/>
      <c r="P43" s="22"/>
      <c r="Q43" s="35"/>
      <c r="R43" s="22" t="s">
        <v>87</v>
      </c>
      <c r="S43" s="22">
        <f t="shared" si="73"/>
        <v>0</v>
      </c>
      <c r="T43" s="22">
        <f t="shared" si="74"/>
        <v>1</v>
      </c>
      <c r="U43" s="35"/>
      <c r="V43" s="22" t="s">
        <v>88</v>
      </c>
      <c r="W43" s="22">
        <f t="shared" si="75"/>
        <v>0</v>
      </c>
      <c r="X43" s="22">
        <f t="shared" si="76"/>
        <v>0</v>
      </c>
      <c r="Y43" s="35"/>
      <c r="Z43" s="22" t="s">
        <v>88</v>
      </c>
      <c r="AA43" s="22">
        <f t="shared" si="77"/>
        <v>0</v>
      </c>
      <c r="AB43" s="22">
        <f t="shared" si="78"/>
        <v>0</v>
      </c>
      <c r="AC43" s="35"/>
      <c r="AD43" s="22" t="s">
        <v>88</v>
      </c>
      <c r="AE43" s="22">
        <f t="shared" si="79"/>
        <v>0</v>
      </c>
      <c r="AF43" s="22">
        <f t="shared" si="80"/>
        <v>0</v>
      </c>
      <c r="AG43" s="35"/>
      <c r="AH43" s="22" t="s">
        <v>88</v>
      </c>
      <c r="AI43" s="22">
        <f t="shared" si="81"/>
        <v>0</v>
      </c>
      <c r="AJ43" s="22">
        <f t="shared" si="82"/>
        <v>0</v>
      </c>
      <c r="AK43" s="35"/>
      <c r="AL43" s="22" t="s">
        <v>88</v>
      </c>
      <c r="AM43" s="22">
        <f t="shared" si="83"/>
        <v>0</v>
      </c>
      <c r="AN43" s="22">
        <f t="shared" si="84"/>
        <v>0</v>
      </c>
      <c r="AO43" s="35"/>
      <c r="AP43" s="22" t="s">
        <v>88</v>
      </c>
      <c r="AQ43" s="22">
        <f t="shared" si="85"/>
        <v>0</v>
      </c>
      <c r="AR43" s="22">
        <f t="shared" si="86"/>
        <v>0</v>
      </c>
      <c r="AS43" s="35"/>
      <c r="AT43" s="22">
        <f t="shared" si="87"/>
        <v>1</v>
      </c>
      <c r="AU43" s="35"/>
    </row>
    <row r="44" ht="15.75" customHeight="1">
      <c r="A44" s="24">
        <f t="shared" si="89"/>
        <v>14</v>
      </c>
      <c r="B44" s="24" t="s">
        <v>159</v>
      </c>
      <c r="C44" s="61"/>
      <c r="D44" s="42">
        <f t="shared" si="66"/>
        <v>0</v>
      </c>
      <c r="E44" s="7"/>
      <c r="F44" s="59"/>
      <c r="G44" s="22"/>
      <c r="H44" s="22"/>
      <c r="I44" s="35"/>
      <c r="J44" s="22"/>
      <c r="K44" s="22"/>
      <c r="L44" s="22"/>
      <c r="M44" s="35"/>
      <c r="N44" s="22"/>
      <c r="O44" s="22"/>
      <c r="P44" s="22"/>
      <c r="Q44" s="35"/>
      <c r="R44" s="22" t="s">
        <v>87</v>
      </c>
      <c r="S44" s="22">
        <f t="shared" si="73"/>
        <v>0</v>
      </c>
      <c r="T44" s="22">
        <f t="shared" si="74"/>
        <v>1</v>
      </c>
      <c r="U44" s="35"/>
      <c r="V44" s="22" t="s">
        <v>88</v>
      </c>
      <c r="W44" s="22">
        <f t="shared" si="75"/>
        <v>0</v>
      </c>
      <c r="X44" s="22">
        <f t="shared" si="76"/>
        <v>0</v>
      </c>
      <c r="Y44" s="35"/>
      <c r="Z44" s="22" t="s">
        <v>88</v>
      </c>
      <c r="AA44" s="22">
        <f t="shared" si="77"/>
        <v>0</v>
      </c>
      <c r="AB44" s="22">
        <f t="shared" si="78"/>
        <v>0</v>
      </c>
      <c r="AC44" s="35"/>
      <c r="AD44" s="22" t="s">
        <v>88</v>
      </c>
      <c r="AE44" s="22">
        <f t="shared" si="79"/>
        <v>0</v>
      </c>
      <c r="AF44" s="22">
        <f t="shared" si="80"/>
        <v>0</v>
      </c>
      <c r="AG44" s="35"/>
      <c r="AH44" s="22" t="s">
        <v>88</v>
      </c>
      <c r="AI44" s="22">
        <f t="shared" si="81"/>
        <v>0</v>
      </c>
      <c r="AJ44" s="22">
        <f t="shared" si="82"/>
        <v>0</v>
      </c>
      <c r="AK44" s="35"/>
      <c r="AL44" s="22" t="s">
        <v>88</v>
      </c>
      <c r="AM44" s="22">
        <f t="shared" si="83"/>
        <v>0</v>
      </c>
      <c r="AN44" s="22">
        <f t="shared" si="84"/>
        <v>0</v>
      </c>
      <c r="AO44" s="35"/>
      <c r="AP44" s="22" t="s">
        <v>88</v>
      </c>
      <c r="AQ44" s="22">
        <f t="shared" si="85"/>
        <v>0</v>
      </c>
      <c r="AR44" s="22">
        <f t="shared" si="86"/>
        <v>0</v>
      </c>
      <c r="AS44" s="35"/>
      <c r="AT44" s="22">
        <f t="shared" si="87"/>
        <v>1</v>
      </c>
      <c r="AU44" s="35"/>
    </row>
    <row r="45" ht="15.75" customHeight="1">
      <c r="A45" s="24">
        <f t="shared" si="89"/>
        <v>15</v>
      </c>
      <c r="B45" s="24" t="s">
        <v>126</v>
      </c>
      <c r="C45" s="61"/>
      <c r="D45" s="42">
        <f t="shared" si="66"/>
        <v>0</v>
      </c>
      <c r="E45" s="7"/>
      <c r="F45" s="59"/>
      <c r="G45" s="22"/>
      <c r="H45" s="22"/>
      <c r="I45" s="35"/>
      <c r="J45" s="22"/>
      <c r="K45" s="22"/>
      <c r="L45" s="22"/>
      <c r="M45" s="35"/>
      <c r="N45" s="22"/>
      <c r="O45" s="22"/>
      <c r="P45" s="22"/>
      <c r="Q45" s="35"/>
      <c r="R45" s="22" t="s">
        <v>87</v>
      </c>
      <c r="S45" s="22">
        <f t="shared" si="73"/>
        <v>0</v>
      </c>
      <c r="T45" s="22">
        <f t="shared" si="74"/>
        <v>1</v>
      </c>
      <c r="U45" s="35"/>
      <c r="V45" s="22" t="s">
        <v>88</v>
      </c>
      <c r="W45" s="22">
        <f t="shared" si="75"/>
        <v>0</v>
      </c>
      <c r="X45" s="22">
        <f t="shared" si="76"/>
        <v>0</v>
      </c>
      <c r="Y45" s="35"/>
      <c r="Z45" s="22" t="s">
        <v>88</v>
      </c>
      <c r="AA45" s="22">
        <f t="shared" si="77"/>
        <v>0</v>
      </c>
      <c r="AB45" s="22">
        <f t="shared" si="78"/>
        <v>0</v>
      </c>
      <c r="AC45" s="35"/>
      <c r="AD45" s="22" t="s">
        <v>88</v>
      </c>
      <c r="AE45" s="22">
        <f t="shared" si="79"/>
        <v>0</v>
      </c>
      <c r="AF45" s="22">
        <f t="shared" si="80"/>
        <v>0</v>
      </c>
      <c r="AG45" s="35"/>
      <c r="AH45" s="22" t="s">
        <v>88</v>
      </c>
      <c r="AI45" s="22">
        <f t="shared" si="81"/>
        <v>0</v>
      </c>
      <c r="AJ45" s="22">
        <f t="shared" si="82"/>
        <v>0</v>
      </c>
      <c r="AK45" s="35"/>
      <c r="AL45" s="22" t="s">
        <v>88</v>
      </c>
      <c r="AM45" s="22">
        <f t="shared" si="83"/>
        <v>0</v>
      </c>
      <c r="AN45" s="22">
        <f t="shared" si="84"/>
        <v>0</v>
      </c>
      <c r="AO45" s="35"/>
      <c r="AP45" s="22" t="s">
        <v>88</v>
      </c>
      <c r="AQ45" s="22">
        <f t="shared" si="85"/>
        <v>0</v>
      </c>
      <c r="AR45" s="22">
        <f t="shared" si="86"/>
        <v>0</v>
      </c>
      <c r="AS45" s="35"/>
      <c r="AT45" s="22">
        <f t="shared" si="87"/>
        <v>1</v>
      </c>
      <c r="AU45" s="35"/>
    </row>
    <row r="46" ht="15.75" customHeight="1">
      <c r="A46" s="55"/>
      <c r="B46" s="55"/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</row>
    <row r="47" ht="15.75" customHeight="1">
      <c r="A47" s="15"/>
      <c r="B47" s="15" t="s">
        <v>160</v>
      </c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15.75" customHeight="1">
      <c r="A48" s="55"/>
      <c r="B48" s="55"/>
      <c r="C48" s="61"/>
      <c r="D48" s="42"/>
      <c r="E48" s="7"/>
      <c r="F48" s="7"/>
      <c r="G48" s="43"/>
      <c r="H48" s="43"/>
      <c r="I48" s="35"/>
      <c r="J48" s="43"/>
      <c r="K48" s="43"/>
      <c r="L48" s="43"/>
      <c r="M48" s="35"/>
      <c r="N48" s="43"/>
      <c r="O48" s="43"/>
      <c r="P48" s="43"/>
      <c r="Q48" s="35"/>
      <c r="R48" s="43"/>
      <c r="S48" s="43"/>
      <c r="T48" s="43"/>
      <c r="U48" s="35"/>
      <c r="V48" s="43"/>
      <c r="W48" s="43"/>
      <c r="X48" s="43"/>
      <c r="Y48" s="35"/>
      <c r="Z48" s="43"/>
      <c r="AA48" s="43"/>
      <c r="AB48" s="43"/>
      <c r="AC48" s="35"/>
      <c r="AD48" s="43"/>
      <c r="AE48" s="43"/>
      <c r="AF48" s="43"/>
      <c r="AG48" s="35"/>
      <c r="AH48" s="43"/>
      <c r="AI48" s="43"/>
      <c r="AJ48" s="43"/>
      <c r="AK48" s="35"/>
      <c r="AL48" s="43"/>
      <c r="AM48" s="43"/>
      <c r="AN48" s="43"/>
      <c r="AO48" s="35"/>
      <c r="AP48" s="43"/>
      <c r="AQ48" s="43"/>
      <c r="AR48" s="43"/>
      <c r="AS48" s="35"/>
      <c r="AT48" s="43"/>
      <c r="AU48" s="35"/>
    </row>
    <row r="49" ht="15.75" customHeight="1">
      <c r="A49" s="24">
        <f t="shared" ref="A49:A51" si="92">ROW(A2)-ROW($A$2)+1</f>
        <v>1</v>
      </c>
      <c r="B49" s="24" t="s">
        <v>119</v>
      </c>
      <c r="C49" s="61"/>
      <c r="D49" s="42">
        <f t="shared" ref="D49:D66" si="93">G49+K49+O49+S49+W49+AA49+AE49+AI49+AM49+AQ49</f>
        <v>10</v>
      </c>
      <c r="E49" s="7"/>
      <c r="F49" s="59">
        <v>88.0</v>
      </c>
      <c r="G49" s="22">
        <f t="shared" ref="G49:G51" si="94">IF(F49="NT", 0, IF(_xlfn.RANK.EQ(F49, $F$49:$F$66, 1)&lt;=10, 11 - _xlfn.RANK.EQ(F49, $F$49:$F$66, 1), 0))</f>
        <v>10</v>
      </c>
      <c r="H49" s="22">
        <f t="shared" ref="H49:H51" si="95">IF(F49="TO", 0, IF(F49&lt;&gt;"", 1, ""))</f>
        <v>1</v>
      </c>
      <c r="I49" s="35"/>
      <c r="J49" s="22" t="s">
        <v>87</v>
      </c>
      <c r="K49" s="22">
        <f t="shared" ref="K49:K51" si="96">IF(OR(J49="NT", J49="SCORE"), 0, IF(_xlfn.RANK.EQ(J49, $J$49:$J$66, 1)&lt;=10, 11 - _xlfn.RANK.EQ(J49, $J$49:$J$66, 1), 0))</f>
        <v>0</v>
      </c>
      <c r="L49" s="22">
        <f t="shared" ref="L49:L51" si="97">IF(OR(J49="TO", J49="SCORE"), 0, IF(J49&lt;&gt;"", 1, ""))</f>
        <v>1</v>
      </c>
      <c r="M49" s="35"/>
      <c r="N49" s="22" t="s">
        <v>105</v>
      </c>
      <c r="O49" s="22">
        <f t="shared" ref="O49:O51" si="98">IF(OR(N49="NS", N49="SCORE"), 0, IF(_xlfn.RANK.EQ(N49, $N$49:$N$66, 1)&lt;=10, 11 - _xlfn.RANK.EQ(N49, $N$49:$N$66, 1), 0))</f>
        <v>0</v>
      </c>
      <c r="P49" s="22">
        <f t="shared" ref="P49:P51" si="99">IF(OR(N49="TO", N49="SCORE"), 0, IF(N49&lt;&gt;"", 1, ""))</f>
        <v>1</v>
      </c>
      <c r="Q49" s="35"/>
      <c r="R49" s="22" t="s">
        <v>105</v>
      </c>
      <c r="S49" s="22">
        <f t="shared" ref="S49:S51" si="100">IF(OR(R49="Ns", R49="SCORE"), 0, IF(_xlfn.RANK.EQ(R49, $R$49:$R$66, 1)&lt;=10, 11 - _xlfn.RANK.EQ(R49, $R$49:$R$66, 1), 0))</f>
        <v>0</v>
      </c>
      <c r="T49" s="22">
        <f t="shared" ref="T49:T51" si="101">IF(OR(R49="TO", R49="SCORE"), 0, IF(R49&lt;&gt;"", 1, ""))</f>
        <v>1</v>
      </c>
      <c r="U49" s="35"/>
      <c r="V49" s="22" t="s">
        <v>105</v>
      </c>
      <c r="W49" s="22">
        <f t="shared" ref="W49:W53" si="102">IF(OR(V49="NS", V49="SCORE"), 0, IF(_xlfn.RANK.EQ(V49, $V$49:$V$66, 1)&lt;=10, 11 - _xlfn.RANK.EQ(V49, $V$49:$V$448, 1), 0))</f>
        <v>0</v>
      </c>
      <c r="X49" s="22">
        <f t="shared" ref="X49:X66" si="103">IF(OR(V49="TO", V49="SCORE"), 0, IF(V49&lt;&gt;"", 1, ""))</f>
        <v>1</v>
      </c>
      <c r="Y49" s="35"/>
      <c r="Z49" s="22" t="s">
        <v>105</v>
      </c>
      <c r="AA49" s="22">
        <f t="shared" ref="AA49:AA51" si="104">IF(OR(Z49="Ns", Z49="SCORE"), 0, IF(_xlfn.RANK.EQ(Z49, $Z$49:$Z$66, 1)&lt;=10, 11 - _xlfn.RANK.EQ(Z49, $Z$49:$Z$66, 1), 0))</f>
        <v>0</v>
      </c>
      <c r="AB49" s="22">
        <f t="shared" ref="AB49:AB66" si="105">IF(OR(Z49="TO", Z49="SCORE"), 0, IF(Z49&lt;&gt;"", 1, ""))</f>
        <v>1</v>
      </c>
      <c r="AC49" s="35"/>
      <c r="AD49" s="22" t="s">
        <v>97</v>
      </c>
      <c r="AE49" s="22">
        <f t="shared" ref="AE49:AE66" si="106">IF(OR(AD49="NT", AD49="SCORE"), 0, IF(_xlfn.RANK.EQ(AD49, $AD$49:$AD$66, 1)&lt;=10, 11 - _xlfn.RANK.EQ(AD49, $AD$49:$AD$66, 1), 0))</f>
        <v>0</v>
      </c>
      <c r="AF49" s="22">
        <f t="shared" ref="AF49:AF66" si="107">IF(OR(AD49="TO", AD49="SCORE"), 0, IF(AD49&lt;&gt;"", 1, ""))</f>
        <v>0</v>
      </c>
      <c r="AG49" s="35"/>
      <c r="AH49" s="22" t="s">
        <v>97</v>
      </c>
      <c r="AI49" s="22">
        <f t="shared" ref="AI49:AI66" si="108">IF(OR(AH49="NT", AH49="SCORE"), 0, IF(_xlfn.RANK.EQ(AH49, $AH$49:$AH$66, 1)&lt;=10, 11 - _xlfn.RANK.EQ(AH49, $AH$49:$AH$66, 1), 0))</f>
        <v>0</v>
      </c>
      <c r="AJ49" s="22">
        <f t="shared" ref="AJ49:AJ66" si="109">IF(OR(AH49="TO", AH49="SCORE"), 0, IF(AH49&lt;&gt;"", 1, ""))</f>
        <v>0</v>
      </c>
      <c r="AK49" s="35"/>
      <c r="AL49" s="22" t="s">
        <v>97</v>
      </c>
      <c r="AM49" s="22">
        <f t="shared" ref="AM49:AM66" si="110">IF(OR(AL49="NT", AL49="SCORE"), 0, IF(_xlfn.RANK.EQ(AL49, $AL$49:$AL$66, 1)&lt;=10, 11 - _xlfn.RANK.EQ(AL49, $AL$49:$AL$66, 1), 0))</f>
        <v>0</v>
      </c>
      <c r="AN49" s="22">
        <f t="shared" ref="AN49:AN66" si="111">IF(OR(AL49="TO", AL49="SCORE"), 0, IF(AL49&lt;&gt;"", 1, ""))</f>
        <v>0</v>
      </c>
      <c r="AO49" s="35"/>
      <c r="AP49" s="22" t="s">
        <v>97</v>
      </c>
      <c r="AQ49" s="22">
        <f t="shared" ref="AQ49:AQ66" si="112">IF(OR(AP49="NT", AP49="SCORE"), 0, IF(_xlfn.RANK.EQ(AP49, $AP$49:$AP$66, 1)&lt;=10, 11 - _xlfn.RANK.EQ(AP49, $AP$49:$AP$66, 1), 0))</f>
        <v>0</v>
      </c>
      <c r="AR49" s="22">
        <f t="shared" ref="AR49:AR66" si="113">IF(OR(AP49="TO", AP49="SCORE"), 0, IF(AP49&lt;&gt;"", 1, ""))</f>
        <v>0</v>
      </c>
      <c r="AS49" s="35"/>
      <c r="AT49" s="22">
        <f t="shared" ref="AT49:AT66" si="114">AR49+AN49+AJ49+AF49+AB49+X49+T49+P49+L49+H49</f>
        <v>6</v>
      </c>
      <c r="AU49" s="35"/>
    </row>
    <row r="50" ht="15.75" customHeight="1">
      <c r="A50" s="24">
        <f t="shared" si="92"/>
        <v>2</v>
      </c>
      <c r="B50" s="24" t="s">
        <v>147</v>
      </c>
      <c r="C50" s="61"/>
      <c r="D50" s="42">
        <f t="shared" si="93"/>
        <v>10</v>
      </c>
      <c r="E50" s="7"/>
      <c r="F50" s="59" t="s">
        <v>87</v>
      </c>
      <c r="G50" s="22">
        <f t="shared" si="94"/>
        <v>0</v>
      </c>
      <c r="H50" s="22">
        <f t="shared" si="95"/>
        <v>1</v>
      </c>
      <c r="I50" s="35"/>
      <c r="J50" s="22">
        <v>68.0</v>
      </c>
      <c r="K50" s="22">
        <f t="shared" si="96"/>
        <v>10</v>
      </c>
      <c r="L50" s="22">
        <f t="shared" si="97"/>
        <v>1</v>
      </c>
      <c r="M50" s="35"/>
      <c r="N50" s="22" t="s">
        <v>105</v>
      </c>
      <c r="O50" s="22">
        <f t="shared" si="98"/>
        <v>0</v>
      </c>
      <c r="P50" s="22">
        <f t="shared" si="99"/>
        <v>1</v>
      </c>
      <c r="Q50" s="35"/>
      <c r="R50" s="22" t="s">
        <v>105</v>
      </c>
      <c r="S50" s="22">
        <f t="shared" si="100"/>
        <v>0</v>
      </c>
      <c r="T50" s="22">
        <f t="shared" si="101"/>
        <v>1</v>
      </c>
      <c r="U50" s="35"/>
      <c r="V50" s="22" t="s">
        <v>105</v>
      </c>
      <c r="W50" s="22">
        <f t="shared" si="102"/>
        <v>0</v>
      </c>
      <c r="X50" s="22">
        <f t="shared" si="103"/>
        <v>1</v>
      </c>
      <c r="Y50" s="35"/>
      <c r="Z50" s="22" t="s">
        <v>105</v>
      </c>
      <c r="AA50" s="22">
        <f t="shared" si="104"/>
        <v>0</v>
      </c>
      <c r="AB50" s="22">
        <f t="shared" si="105"/>
        <v>1</v>
      </c>
      <c r="AC50" s="35"/>
      <c r="AD50" s="22" t="s">
        <v>97</v>
      </c>
      <c r="AE50" s="22">
        <f t="shared" si="106"/>
        <v>0</v>
      </c>
      <c r="AF50" s="22">
        <f t="shared" si="107"/>
        <v>0</v>
      </c>
      <c r="AG50" s="35"/>
      <c r="AH50" s="22" t="s">
        <v>97</v>
      </c>
      <c r="AI50" s="22">
        <f t="shared" si="108"/>
        <v>0</v>
      </c>
      <c r="AJ50" s="22">
        <f t="shared" si="109"/>
        <v>0</v>
      </c>
      <c r="AK50" s="35"/>
      <c r="AL50" s="22" t="s">
        <v>97</v>
      </c>
      <c r="AM50" s="22">
        <f t="shared" si="110"/>
        <v>0</v>
      </c>
      <c r="AN50" s="22">
        <f t="shared" si="111"/>
        <v>0</v>
      </c>
      <c r="AO50" s="35"/>
      <c r="AP50" s="22" t="s">
        <v>97</v>
      </c>
      <c r="AQ50" s="22">
        <f t="shared" si="112"/>
        <v>0</v>
      </c>
      <c r="AR50" s="22">
        <f t="shared" si="113"/>
        <v>0</v>
      </c>
      <c r="AS50" s="35"/>
      <c r="AT50" s="22">
        <f t="shared" si="114"/>
        <v>6</v>
      </c>
      <c r="AU50" s="35"/>
    </row>
    <row r="51" ht="15.75" customHeight="1">
      <c r="A51" s="24">
        <f t="shared" si="92"/>
        <v>3</v>
      </c>
      <c r="B51" s="24" t="s">
        <v>121</v>
      </c>
      <c r="C51" s="61"/>
      <c r="D51" s="42">
        <f t="shared" si="93"/>
        <v>10</v>
      </c>
      <c r="E51" s="7"/>
      <c r="F51" s="59" t="s">
        <v>87</v>
      </c>
      <c r="G51" s="22">
        <f t="shared" si="94"/>
        <v>0</v>
      </c>
      <c r="H51" s="22">
        <f t="shared" si="95"/>
        <v>1</v>
      </c>
      <c r="I51" s="35"/>
      <c r="J51" s="22" t="s">
        <v>87</v>
      </c>
      <c r="K51" s="22">
        <f t="shared" si="96"/>
        <v>0</v>
      </c>
      <c r="L51" s="22">
        <f t="shared" si="97"/>
        <v>1</v>
      </c>
      <c r="M51" s="35"/>
      <c r="N51" s="22">
        <v>78.0</v>
      </c>
      <c r="O51" s="22">
        <f t="shared" si="98"/>
        <v>10</v>
      </c>
      <c r="P51" s="22">
        <f t="shared" si="99"/>
        <v>1</v>
      </c>
      <c r="Q51" s="35"/>
      <c r="R51" s="22" t="s">
        <v>97</v>
      </c>
      <c r="S51" s="22">
        <f t="shared" si="100"/>
        <v>0</v>
      </c>
      <c r="T51" s="22">
        <f t="shared" si="101"/>
        <v>0</v>
      </c>
      <c r="U51" s="35"/>
      <c r="V51" s="22" t="s">
        <v>105</v>
      </c>
      <c r="W51" s="22">
        <f t="shared" si="102"/>
        <v>0</v>
      </c>
      <c r="X51" s="22">
        <f t="shared" si="103"/>
        <v>1</v>
      </c>
      <c r="Y51" s="35"/>
      <c r="Z51" s="22" t="s">
        <v>105</v>
      </c>
      <c r="AA51" s="22">
        <f t="shared" si="104"/>
        <v>0</v>
      </c>
      <c r="AB51" s="22">
        <f t="shared" si="105"/>
        <v>1</v>
      </c>
      <c r="AC51" s="35"/>
      <c r="AD51" s="22" t="s">
        <v>97</v>
      </c>
      <c r="AE51" s="22">
        <f t="shared" si="106"/>
        <v>0</v>
      </c>
      <c r="AF51" s="22">
        <f t="shared" si="107"/>
        <v>0</v>
      </c>
      <c r="AG51" s="35"/>
      <c r="AH51" s="22" t="s">
        <v>97</v>
      </c>
      <c r="AI51" s="22">
        <f t="shared" si="108"/>
        <v>0</v>
      </c>
      <c r="AJ51" s="22">
        <f t="shared" si="109"/>
        <v>0</v>
      </c>
      <c r="AK51" s="35"/>
      <c r="AL51" s="22" t="s">
        <v>97</v>
      </c>
      <c r="AM51" s="22">
        <f t="shared" si="110"/>
        <v>0</v>
      </c>
      <c r="AN51" s="22">
        <f t="shared" si="111"/>
        <v>0</v>
      </c>
      <c r="AO51" s="35"/>
      <c r="AP51" s="22" t="s">
        <v>97</v>
      </c>
      <c r="AQ51" s="22">
        <f t="shared" si="112"/>
        <v>0</v>
      </c>
      <c r="AR51" s="22">
        <f t="shared" si="113"/>
        <v>0</v>
      </c>
      <c r="AS51" s="35"/>
      <c r="AT51" s="22">
        <f t="shared" si="114"/>
        <v>5</v>
      </c>
      <c r="AU51" s="35"/>
    </row>
    <row r="52" ht="15.75" customHeight="1">
      <c r="A52" s="24">
        <v>18.0</v>
      </c>
      <c r="B52" s="24" t="s">
        <v>161</v>
      </c>
      <c r="C52" s="61"/>
      <c r="D52" s="42">
        <f t="shared" si="93"/>
        <v>10</v>
      </c>
      <c r="E52" s="7"/>
      <c r="F52" s="59"/>
      <c r="G52" s="22"/>
      <c r="H52" s="22"/>
      <c r="I52" s="35"/>
      <c r="J52" s="22"/>
      <c r="K52" s="22"/>
      <c r="L52" s="22"/>
      <c r="M52" s="35"/>
      <c r="N52" s="22"/>
      <c r="O52" s="22"/>
      <c r="P52" s="22"/>
      <c r="Q52" s="35"/>
      <c r="R52" s="22"/>
      <c r="S52" s="22"/>
      <c r="T52" s="22"/>
      <c r="U52" s="35"/>
      <c r="V52" s="22" t="s">
        <v>105</v>
      </c>
      <c r="W52" s="22">
        <f t="shared" si="102"/>
        <v>0</v>
      </c>
      <c r="X52" s="22">
        <f t="shared" si="103"/>
        <v>1</v>
      </c>
      <c r="Y52" s="35"/>
      <c r="Z52" s="22">
        <v>70.0</v>
      </c>
      <c r="AA52" s="22">
        <f t="shared" ref="AA52:AA57" si="115">IF(OR(Z52="NT", Z52="SCORE"), 0, IF(_xlfn.RANK.EQ(Z52, $Z$49:$Z$66, 1)&lt;=10, 11 - _xlfn.RANK.EQ(Z52, $Z$49:$Z$66, 1), 0))</f>
        <v>10</v>
      </c>
      <c r="AB52" s="22">
        <f t="shared" si="105"/>
        <v>1</v>
      </c>
      <c r="AC52" s="35"/>
      <c r="AD52" s="22" t="s">
        <v>97</v>
      </c>
      <c r="AE52" s="22">
        <f t="shared" si="106"/>
        <v>0</v>
      </c>
      <c r="AF52" s="22">
        <f t="shared" si="107"/>
        <v>0</v>
      </c>
      <c r="AG52" s="35"/>
      <c r="AH52" s="22" t="s">
        <v>97</v>
      </c>
      <c r="AI52" s="22">
        <f t="shared" si="108"/>
        <v>0</v>
      </c>
      <c r="AJ52" s="22">
        <f t="shared" si="109"/>
        <v>0</v>
      </c>
      <c r="AK52" s="35"/>
      <c r="AL52" s="22" t="s">
        <v>97</v>
      </c>
      <c r="AM52" s="22">
        <f t="shared" si="110"/>
        <v>0</v>
      </c>
      <c r="AN52" s="22">
        <f t="shared" si="111"/>
        <v>0</v>
      </c>
      <c r="AO52" s="35"/>
      <c r="AP52" s="22" t="s">
        <v>97</v>
      </c>
      <c r="AQ52" s="22">
        <f t="shared" si="112"/>
        <v>0</v>
      </c>
      <c r="AR52" s="22">
        <f t="shared" si="113"/>
        <v>0</v>
      </c>
      <c r="AS52" s="35"/>
      <c r="AT52" s="22">
        <f t="shared" si="114"/>
        <v>2</v>
      </c>
      <c r="AU52" s="35"/>
    </row>
    <row r="53" ht="15.75" customHeight="1">
      <c r="A53" s="24">
        <f>ROW(A7)-ROW($A$2)+1</f>
        <v>6</v>
      </c>
      <c r="B53" s="24" t="s">
        <v>162</v>
      </c>
      <c r="C53" s="61"/>
      <c r="D53" s="42">
        <f t="shared" si="93"/>
        <v>9</v>
      </c>
      <c r="E53" s="7"/>
      <c r="F53" s="59"/>
      <c r="G53" s="22"/>
      <c r="H53" s="22"/>
      <c r="I53" s="35"/>
      <c r="J53" s="22" t="s">
        <v>87</v>
      </c>
      <c r="K53" s="22">
        <f>IF(OR(J53="NT", J53="SCORE"), 0, IF(_xlfn.RANK.EQ(J53, $J$49:$J$66, 1)&lt;=10, 11 - _xlfn.RANK.EQ(J53, $J$49:$J$66, 1), 0))</f>
        <v>0</v>
      </c>
      <c r="L53" s="22">
        <f t="shared" ref="L53:L54" si="116">IF(OR(J53="TO", J53="SCORE"), 0, IF(J53&lt;&gt;"", 1, ""))</f>
        <v>1</v>
      </c>
      <c r="M53" s="35"/>
      <c r="N53" s="22" t="s">
        <v>105</v>
      </c>
      <c r="O53" s="22">
        <f t="shared" ref="O53:O54" si="117">IF(OR(N53="NS", N53="SCORE"), 0, IF(_xlfn.RANK.EQ(N53, $N$49:$N$66, 1)&lt;=10, 11 - _xlfn.RANK.EQ(N53, $N$49:$N$66, 1), 0))</f>
        <v>0</v>
      </c>
      <c r="P53" s="22">
        <f t="shared" ref="P53:P54" si="118">IF(OR(N53="TO", N53="SCORE"), 0, IF(N53&lt;&gt;"", 1, ""))</f>
        <v>1</v>
      </c>
      <c r="Q53" s="35"/>
      <c r="R53" s="22" t="s">
        <v>105</v>
      </c>
      <c r="S53" s="22">
        <f t="shared" ref="S53:S66" si="119">IF(OR(R53="Ns", R53="SCORE"), 0, IF(_xlfn.RANK.EQ(R53, $R$49:$R$66, 1)&lt;=10, 11 - _xlfn.RANK.EQ(R53, $R$49:$R$66, 1), 0))</f>
        <v>0</v>
      </c>
      <c r="T53" s="22">
        <f t="shared" ref="T53:T66" si="120">IF(OR(R53="TO", R53="SCORE"), 0, IF(R53&lt;&gt;"", 1, ""))</f>
        <v>1</v>
      </c>
      <c r="U53" s="35"/>
      <c r="V53" s="22" t="s">
        <v>105</v>
      </c>
      <c r="W53" s="22">
        <f t="shared" si="102"/>
        <v>0</v>
      </c>
      <c r="X53" s="22">
        <f t="shared" si="103"/>
        <v>1</v>
      </c>
      <c r="Y53" s="35"/>
      <c r="Z53" s="22">
        <v>74.0</v>
      </c>
      <c r="AA53" s="22">
        <f t="shared" si="115"/>
        <v>9</v>
      </c>
      <c r="AB53" s="22">
        <f t="shared" si="105"/>
        <v>1</v>
      </c>
      <c r="AC53" s="35"/>
      <c r="AD53" s="22" t="s">
        <v>97</v>
      </c>
      <c r="AE53" s="22">
        <f t="shared" si="106"/>
        <v>0</v>
      </c>
      <c r="AF53" s="22">
        <f t="shared" si="107"/>
        <v>0</v>
      </c>
      <c r="AG53" s="35"/>
      <c r="AH53" s="22" t="s">
        <v>97</v>
      </c>
      <c r="AI53" s="22">
        <f t="shared" si="108"/>
        <v>0</v>
      </c>
      <c r="AJ53" s="22">
        <f t="shared" si="109"/>
        <v>0</v>
      </c>
      <c r="AK53" s="35"/>
      <c r="AL53" s="22" t="s">
        <v>97</v>
      </c>
      <c r="AM53" s="22">
        <f t="shared" si="110"/>
        <v>0</v>
      </c>
      <c r="AN53" s="22">
        <f t="shared" si="111"/>
        <v>0</v>
      </c>
      <c r="AO53" s="35"/>
      <c r="AP53" s="22" t="s">
        <v>97</v>
      </c>
      <c r="AQ53" s="22">
        <f t="shared" si="112"/>
        <v>0</v>
      </c>
      <c r="AR53" s="22">
        <f t="shared" si="113"/>
        <v>0</v>
      </c>
      <c r="AS53" s="35"/>
      <c r="AT53" s="22">
        <f t="shared" si="114"/>
        <v>5</v>
      </c>
      <c r="AU53" s="35"/>
    </row>
    <row r="54" ht="15.75" customHeight="1">
      <c r="A54" s="24">
        <f t="shared" ref="A54:A56" si="121">ROW(A7)-ROW($A$2)+1</f>
        <v>6</v>
      </c>
      <c r="B54" s="24" t="s">
        <v>153</v>
      </c>
      <c r="C54" s="61"/>
      <c r="D54" s="42">
        <f t="shared" si="93"/>
        <v>0</v>
      </c>
      <c r="E54" s="43"/>
      <c r="F54" s="22" t="s">
        <v>87</v>
      </c>
      <c r="G54" s="22">
        <f>IF(F54="NT", 0, IF(_xlfn.RANK.EQ(F54, $F$49:$F$66, 1)&lt;=10, 11 - _xlfn.RANK.EQ(F54, $F$49:$F$66, 1), 0))</f>
        <v>0</v>
      </c>
      <c r="H54" s="22">
        <f>IF(F54="TO", 0, IF(F54&lt;&gt;"", 1, ""))</f>
        <v>1</v>
      </c>
      <c r="I54" s="35"/>
      <c r="J54" s="22" t="s">
        <v>34</v>
      </c>
      <c r="K54" s="22">
        <v>0.0</v>
      </c>
      <c r="L54" s="22">
        <f t="shared" si="116"/>
        <v>0</v>
      </c>
      <c r="M54" s="35"/>
      <c r="N54" s="22" t="s">
        <v>97</v>
      </c>
      <c r="O54" s="22">
        <f t="shared" si="117"/>
        <v>0</v>
      </c>
      <c r="P54" s="22">
        <f t="shared" si="118"/>
        <v>0</v>
      </c>
      <c r="Q54" s="35"/>
      <c r="R54" s="22" t="s">
        <v>105</v>
      </c>
      <c r="S54" s="22">
        <f t="shared" si="119"/>
        <v>0</v>
      </c>
      <c r="T54" s="22">
        <f t="shared" si="120"/>
        <v>1</v>
      </c>
      <c r="U54" s="35"/>
      <c r="V54" s="22" t="s">
        <v>97</v>
      </c>
      <c r="W54" s="22">
        <f t="shared" ref="W54:W55" si="122">IF(OR(V54="NT", V54="SCORE"), 0, IF(_xlfn.RANK.EQ(V54, $V$49:$V$66, 1)&lt;=10, 11 - _xlfn.RANK.EQ(V54, $V$49:$V$448, 1), 0))</f>
        <v>0</v>
      </c>
      <c r="X54" s="22">
        <f t="shared" si="103"/>
        <v>0</v>
      </c>
      <c r="Y54" s="35"/>
      <c r="Z54" s="22" t="s">
        <v>97</v>
      </c>
      <c r="AA54" s="22">
        <f t="shared" si="115"/>
        <v>0</v>
      </c>
      <c r="AB54" s="22">
        <f t="shared" si="105"/>
        <v>0</v>
      </c>
      <c r="AC54" s="35"/>
      <c r="AD54" s="22" t="s">
        <v>97</v>
      </c>
      <c r="AE54" s="22">
        <f t="shared" si="106"/>
        <v>0</v>
      </c>
      <c r="AF54" s="22">
        <f t="shared" si="107"/>
        <v>0</v>
      </c>
      <c r="AG54" s="35"/>
      <c r="AH54" s="22" t="s">
        <v>97</v>
      </c>
      <c r="AI54" s="22">
        <f t="shared" si="108"/>
        <v>0</v>
      </c>
      <c r="AJ54" s="22">
        <f t="shared" si="109"/>
        <v>0</v>
      </c>
      <c r="AK54" s="35"/>
      <c r="AL54" s="22" t="s">
        <v>97</v>
      </c>
      <c r="AM54" s="22">
        <f t="shared" si="110"/>
        <v>0</v>
      </c>
      <c r="AN54" s="22">
        <f t="shared" si="111"/>
        <v>0</v>
      </c>
      <c r="AO54" s="35"/>
      <c r="AP54" s="22" t="s">
        <v>97</v>
      </c>
      <c r="AQ54" s="22">
        <f t="shared" si="112"/>
        <v>0</v>
      </c>
      <c r="AR54" s="22">
        <f t="shared" si="113"/>
        <v>0</v>
      </c>
      <c r="AS54" s="35"/>
      <c r="AT54" s="22">
        <f t="shared" si="114"/>
        <v>2</v>
      </c>
      <c r="AU54" s="35"/>
    </row>
    <row r="55" ht="15.75" customHeight="1">
      <c r="A55" s="24">
        <f t="shared" si="121"/>
        <v>7</v>
      </c>
      <c r="B55" s="24" t="s">
        <v>157</v>
      </c>
      <c r="C55" s="61"/>
      <c r="D55" s="42">
        <f t="shared" si="93"/>
        <v>0</v>
      </c>
      <c r="E55" s="7"/>
      <c r="F55" s="59"/>
      <c r="G55" s="22"/>
      <c r="H55" s="22"/>
      <c r="I55" s="35"/>
      <c r="J55" s="22"/>
      <c r="K55" s="22"/>
      <c r="L55" s="22"/>
      <c r="M55" s="35"/>
      <c r="N55" s="22"/>
      <c r="O55" s="22"/>
      <c r="P55" s="22"/>
      <c r="Q55" s="35"/>
      <c r="R55" s="22" t="s">
        <v>105</v>
      </c>
      <c r="S55" s="22">
        <f t="shared" si="119"/>
        <v>0</v>
      </c>
      <c r="T55" s="22">
        <f t="shared" si="120"/>
        <v>1</v>
      </c>
      <c r="U55" s="35"/>
      <c r="V55" s="22" t="s">
        <v>97</v>
      </c>
      <c r="W55" s="22">
        <f t="shared" si="122"/>
        <v>0</v>
      </c>
      <c r="X55" s="22">
        <f t="shared" si="103"/>
        <v>0</v>
      </c>
      <c r="Y55" s="35"/>
      <c r="Z55" s="22" t="s">
        <v>97</v>
      </c>
      <c r="AA55" s="22">
        <f t="shared" si="115"/>
        <v>0</v>
      </c>
      <c r="AB55" s="22">
        <f t="shared" si="105"/>
        <v>0</v>
      </c>
      <c r="AC55" s="35"/>
      <c r="AD55" s="22" t="s">
        <v>97</v>
      </c>
      <c r="AE55" s="22">
        <f t="shared" si="106"/>
        <v>0</v>
      </c>
      <c r="AF55" s="22">
        <f t="shared" si="107"/>
        <v>0</v>
      </c>
      <c r="AG55" s="35"/>
      <c r="AH55" s="22" t="s">
        <v>97</v>
      </c>
      <c r="AI55" s="22">
        <f t="shared" si="108"/>
        <v>0</v>
      </c>
      <c r="AJ55" s="22">
        <f t="shared" si="109"/>
        <v>0</v>
      </c>
      <c r="AK55" s="35"/>
      <c r="AL55" s="22" t="s">
        <v>97</v>
      </c>
      <c r="AM55" s="22">
        <f t="shared" si="110"/>
        <v>0</v>
      </c>
      <c r="AN55" s="22">
        <f t="shared" si="111"/>
        <v>0</v>
      </c>
      <c r="AO55" s="35"/>
      <c r="AP55" s="22" t="s">
        <v>97</v>
      </c>
      <c r="AQ55" s="22">
        <f t="shared" si="112"/>
        <v>0</v>
      </c>
      <c r="AR55" s="22">
        <f t="shared" si="113"/>
        <v>0</v>
      </c>
      <c r="AS55" s="35"/>
      <c r="AT55" s="22">
        <f t="shared" si="114"/>
        <v>1</v>
      </c>
      <c r="AU55" s="35"/>
    </row>
    <row r="56" ht="15.75" customHeight="1">
      <c r="A56" s="24">
        <f t="shared" si="121"/>
        <v>8</v>
      </c>
      <c r="B56" s="24" t="s">
        <v>154</v>
      </c>
      <c r="C56" s="61"/>
      <c r="D56" s="42">
        <f t="shared" si="93"/>
        <v>0</v>
      </c>
      <c r="E56" s="7"/>
      <c r="F56" s="59" t="s">
        <v>87</v>
      </c>
      <c r="G56" s="22">
        <f t="shared" ref="G56:G59" si="123">IF(F56="NT", 0, IF(_xlfn.RANK.EQ(F56, $F$49:$F$66, 1)&lt;=10, 11 - _xlfn.RANK.EQ(F56, $F$49:$F$66, 1), 0))</f>
        <v>0</v>
      </c>
      <c r="H56" s="22">
        <f t="shared" ref="H56:H59" si="124">IF(F56="TO", 0, IF(F56&lt;&gt;"", 1, ""))</f>
        <v>1</v>
      </c>
      <c r="I56" s="35"/>
      <c r="J56" s="22" t="s">
        <v>87</v>
      </c>
      <c r="K56" s="22">
        <f t="shared" ref="K56:K59" si="125">IF(OR(J56="NT", J56="SCORE"), 0, IF(_xlfn.RANK.EQ(J56, $J$49:$J$66, 1)&lt;=10, 11 - _xlfn.RANK.EQ(J56, $J$49:$J$66, 1), 0))</f>
        <v>0</v>
      </c>
      <c r="L56" s="22">
        <f t="shared" ref="L56:L60" si="126">IF(OR(J56="TO", J56="SCORE"), 0, IF(J56&lt;&gt;"", 1, ""))</f>
        <v>1</v>
      </c>
      <c r="M56" s="35"/>
      <c r="N56" s="22" t="s">
        <v>105</v>
      </c>
      <c r="O56" s="22">
        <f t="shared" ref="O56:O60" si="127">IF(OR(N56="NS", N56="SCORE"), 0, IF(_xlfn.RANK.EQ(N56, $N$49:$N$66, 1)&lt;=10, 11 - _xlfn.RANK.EQ(N56, $N$49:$N$66, 1), 0))</f>
        <v>0</v>
      </c>
      <c r="P56" s="22">
        <f t="shared" ref="P56:P60" si="128">IF(OR(N56="TO", N56="SCORE"), 0, IF(N56&lt;&gt;"", 1, ""))</f>
        <v>1</v>
      </c>
      <c r="Q56" s="35"/>
      <c r="R56" s="22" t="s">
        <v>105</v>
      </c>
      <c r="S56" s="22">
        <f t="shared" si="119"/>
        <v>0</v>
      </c>
      <c r="T56" s="22">
        <f t="shared" si="120"/>
        <v>1</v>
      </c>
      <c r="U56" s="35"/>
      <c r="V56" s="22" t="s">
        <v>105</v>
      </c>
      <c r="W56" s="22">
        <f t="shared" ref="W56:W59" si="129">IF(OR(V56="NS", V56="SCORE"), 0, IF(_xlfn.RANK.EQ(V56, $V$49:$V$66, 1)&lt;=10, 11 - _xlfn.RANK.EQ(V56, $V$49:$V$448, 1), 0))</f>
        <v>0</v>
      </c>
      <c r="X56" s="22">
        <f t="shared" si="103"/>
        <v>1</v>
      </c>
      <c r="Y56" s="35"/>
      <c r="Z56" s="22" t="s">
        <v>97</v>
      </c>
      <c r="AA56" s="22">
        <f t="shared" si="115"/>
        <v>0</v>
      </c>
      <c r="AB56" s="22">
        <f t="shared" si="105"/>
        <v>0</v>
      </c>
      <c r="AC56" s="35"/>
      <c r="AD56" s="22" t="s">
        <v>97</v>
      </c>
      <c r="AE56" s="22">
        <f t="shared" si="106"/>
        <v>0</v>
      </c>
      <c r="AF56" s="22">
        <f t="shared" si="107"/>
        <v>0</v>
      </c>
      <c r="AG56" s="35"/>
      <c r="AH56" s="22" t="s">
        <v>97</v>
      </c>
      <c r="AI56" s="22">
        <f t="shared" si="108"/>
        <v>0</v>
      </c>
      <c r="AJ56" s="22">
        <f t="shared" si="109"/>
        <v>0</v>
      </c>
      <c r="AK56" s="35"/>
      <c r="AL56" s="22" t="s">
        <v>97</v>
      </c>
      <c r="AM56" s="22">
        <f t="shared" si="110"/>
        <v>0</v>
      </c>
      <c r="AN56" s="22">
        <f t="shared" si="111"/>
        <v>0</v>
      </c>
      <c r="AO56" s="35"/>
      <c r="AP56" s="22" t="s">
        <v>97</v>
      </c>
      <c r="AQ56" s="22">
        <f t="shared" si="112"/>
        <v>0</v>
      </c>
      <c r="AR56" s="22">
        <f t="shared" si="113"/>
        <v>0</v>
      </c>
      <c r="AS56" s="35"/>
      <c r="AT56" s="22">
        <f t="shared" si="114"/>
        <v>5</v>
      </c>
      <c r="AU56" s="35"/>
    </row>
    <row r="57" ht="15.75" customHeight="1">
      <c r="A57" s="24">
        <f t="shared" ref="A57:A65" si="130">ROW(A11)-ROW($A$2)+1</f>
        <v>10</v>
      </c>
      <c r="B57" s="24" t="s">
        <v>156</v>
      </c>
      <c r="C57" s="61"/>
      <c r="D57" s="42">
        <f t="shared" si="93"/>
        <v>0</v>
      </c>
      <c r="E57" s="7"/>
      <c r="F57" s="59" t="s">
        <v>87</v>
      </c>
      <c r="G57" s="22">
        <f t="shared" si="123"/>
        <v>0</v>
      </c>
      <c r="H57" s="22">
        <f t="shared" si="124"/>
        <v>1</v>
      </c>
      <c r="I57" s="35"/>
      <c r="J57" s="22" t="s">
        <v>97</v>
      </c>
      <c r="K57" s="22">
        <f t="shared" si="125"/>
        <v>0</v>
      </c>
      <c r="L57" s="22">
        <f t="shared" si="126"/>
        <v>0</v>
      </c>
      <c r="M57" s="35"/>
      <c r="N57" s="22" t="s">
        <v>105</v>
      </c>
      <c r="O57" s="22">
        <f t="shared" si="127"/>
        <v>0</v>
      </c>
      <c r="P57" s="22">
        <f t="shared" si="128"/>
        <v>1</v>
      </c>
      <c r="Q57" s="35"/>
      <c r="R57" s="22" t="s">
        <v>97</v>
      </c>
      <c r="S57" s="22">
        <f t="shared" si="119"/>
        <v>0</v>
      </c>
      <c r="T57" s="22">
        <f t="shared" si="120"/>
        <v>0</v>
      </c>
      <c r="U57" s="35"/>
      <c r="V57" s="22" t="s">
        <v>97</v>
      </c>
      <c r="W57" s="22">
        <f t="shared" si="129"/>
        <v>0</v>
      </c>
      <c r="X57" s="22">
        <f t="shared" si="103"/>
        <v>0</v>
      </c>
      <c r="Y57" s="35"/>
      <c r="Z57" s="22" t="s">
        <v>97</v>
      </c>
      <c r="AA57" s="22">
        <f t="shared" si="115"/>
        <v>0</v>
      </c>
      <c r="AB57" s="22">
        <f t="shared" si="105"/>
        <v>0</v>
      </c>
      <c r="AC57" s="35"/>
      <c r="AD57" s="22" t="s">
        <v>97</v>
      </c>
      <c r="AE57" s="22">
        <f t="shared" si="106"/>
        <v>0</v>
      </c>
      <c r="AF57" s="22">
        <f t="shared" si="107"/>
        <v>0</v>
      </c>
      <c r="AG57" s="35"/>
      <c r="AH57" s="22" t="s">
        <v>97</v>
      </c>
      <c r="AI57" s="22">
        <f t="shared" si="108"/>
        <v>0</v>
      </c>
      <c r="AJ57" s="22">
        <f t="shared" si="109"/>
        <v>0</v>
      </c>
      <c r="AK57" s="35"/>
      <c r="AL57" s="22" t="s">
        <v>97</v>
      </c>
      <c r="AM57" s="22">
        <f t="shared" si="110"/>
        <v>0</v>
      </c>
      <c r="AN57" s="22">
        <f t="shared" si="111"/>
        <v>0</v>
      </c>
      <c r="AO57" s="35"/>
      <c r="AP57" s="22" t="s">
        <v>97</v>
      </c>
      <c r="AQ57" s="22">
        <f t="shared" si="112"/>
        <v>0</v>
      </c>
      <c r="AR57" s="22">
        <f t="shared" si="113"/>
        <v>0</v>
      </c>
      <c r="AS57" s="35"/>
      <c r="AT57" s="22">
        <f t="shared" si="114"/>
        <v>2</v>
      </c>
      <c r="AU57" s="35"/>
    </row>
    <row r="58" ht="15.75" customHeight="1">
      <c r="A58" s="24">
        <f t="shared" si="130"/>
        <v>11</v>
      </c>
      <c r="B58" s="24" t="s">
        <v>152</v>
      </c>
      <c r="C58" s="61"/>
      <c r="D58" s="42">
        <f t="shared" si="93"/>
        <v>0</v>
      </c>
      <c r="E58" s="7"/>
      <c r="F58" s="59" t="s">
        <v>87</v>
      </c>
      <c r="G58" s="22">
        <f t="shared" si="123"/>
        <v>0</v>
      </c>
      <c r="H58" s="22">
        <f t="shared" si="124"/>
        <v>1</v>
      </c>
      <c r="I58" s="35"/>
      <c r="J58" s="22" t="s">
        <v>87</v>
      </c>
      <c r="K58" s="22">
        <f t="shared" si="125"/>
        <v>0</v>
      </c>
      <c r="L58" s="22">
        <f t="shared" si="126"/>
        <v>1</v>
      </c>
      <c r="M58" s="35"/>
      <c r="N58" s="22" t="s">
        <v>105</v>
      </c>
      <c r="O58" s="22">
        <f t="shared" si="127"/>
        <v>0</v>
      </c>
      <c r="P58" s="22">
        <f t="shared" si="128"/>
        <v>1</v>
      </c>
      <c r="Q58" s="35"/>
      <c r="R58" s="22" t="s">
        <v>105</v>
      </c>
      <c r="S58" s="22">
        <f t="shared" si="119"/>
        <v>0</v>
      </c>
      <c r="T58" s="22">
        <f t="shared" si="120"/>
        <v>1</v>
      </c>
      <c r="U58" s="35"/>
      <c r="V58" s="22" t="s">
        <v>105</v>
      </c>
      <c r="W58" s="22">
        <f t="shared" si="129"/>
        <v>0</v>
      </c>
      <c r="X58" s="22">
        <f t="shared" si="103"/>
        <v>1</v>
      </c>
      <c r="Y58" s="35"/>
      <c r="Z58" s="22" t="s">
        <v>105</v>
      </c>
      <c r="AA58" s="22">
        <f t="shared" ref="AA58:AA59" si="131">IF(OR(Z58="Ns", Z58="SCORE"), 0, IF(_xlfn.RANK.EQ(Z58, $Z$49:$Z$66, 1)&lt;=10, 11 - _xlfn.RANK.EQ(Z58, $Z$49:$Z$66, 1), 0))</f>
        <v>0</v>
      </c>
      <c r="AB58" s="22">
        <f t="shared" si="105"/>
        <v>1</v>
      </c>
      <c r="AC58" s="35"/>
      <c r="AD58" s="22" t="s">
        <v>97</v>
      </c>
      <c r="AE58" s="22">
        <f t="shared" si="106"/>
        <v>0</v>
      </c>
      <c r="AF58" s="22">
        <f t="shared" si="107"/>
        <v>0</v>
      </c>
      <c r="AG58" s="35"/>
      <c r="AH58" s="22" t="s">
        <v>97</v>
      </c>
      <c r="AI58" s="22">
        <f t="shared" si="108"/>
        <v>0</v>
      </c>
      <c r="AJ58" s="22">
        <f t="shared" si="109"/>
        <v>0</v>
      </c>
      <c r="AK58" s="35"/>
      <c r="AL58" s="22" t="s">
        <v>97</v>
      </c>
      <c r="AM58" s="22">
        <f t="shared" si="110"/>
        <v>0</v>
      </c>
      <c r="AN58" s="22">
        <f t="shared" si="111"/>
        <v>0</v>
      </c>
      <c r="AO58" s="35"/>
      <c r="AP58" s="22" t="s">
        <v>97</v>
      </c>
      <c r="AQ58" s="22">
        <f t="shared" si="112"/>
        <v>0</v>
      </c>
      <c r="AR58" s="22">
        <f t="shared" si="113"/>
        <v>0</v>
      </c>
      <c r="AS58" s="35"/>
      <c r="AT58" s="22">
        <f t="shared" si="114"/>
        <v>6</v>
      </c>
      <c r="AU58" s="35"/>
    </row>
    <row r="59" ht="15.75" customHeight="1">
      <c r="A59" s="24">
        <f t="shared" si="130"/>
        <v>12</v>
      </c>
      <c r="B59" s="24" t="s">
        <v>129</v>
      </c>
      <c r="C59" s="61"/>
      <c r="D59" s="42">
        <f t="shared" si="93"/>
        <v>0</v>
      </c>
      <c r="E59" s="7"/>
      <c r="F59" s="59" t="s">
        <v>87</v>
      </c>
      <c r="G59" s="22">
        <f t="shared" si="123"/>
        <v>0</v>
      </c>
      <c r="H59" s="22">
        <f t="shared" si="124"/>
        <v>1</v>
      </c>
      <c r="I59" s="35"/>
      <c r="J59" s="22" t="s">
        <v>87</v>
      </c>
      <c r="K59" s="22">
        <f t="shared" si="125"/>
        <v>0</v>
      </c>
      <c r="L59" s="22">
        <f t="shared" si="126"/>
        <v>1</v>
      </c>
      <c r="M59" s="35"/>
      <c r="N59" s="22" t="s">
        <v>105</v>
      </c>
      <c r="O59" s="22">
        <f t="shared" si="127"/>
        <v>0</v>
      </c>
      <c r="P59" s="22">
        <f t="shared" si="128"/>
        <v>1</v>
      </c>
      <c r="Q59" s="35"/>
      <c r="R59" s="22" t="s">
        <v>105</v>
      </c>
      <c r="S59" s="22">
        <f t="shared" si="119"/>
        <v>0</v>
      </c>
      <c r="T59" s="22">
        <f t="shared" si="120"/>
        <v>1</v>
      </c>
      <c r="U59" s="35"/>
      <c r="V59" s="22" t="s">
        <v>105</v>
      </c>
      <c r="W59" s="22">
        <f t="shared" si="129"/>
        <v>0</v>
      </c>
      <c r="X59" s="22">
        <f t="shared" si="103"/>
        <v>1</v>
      </c>
      <c r="Y59" s="35"/>
      <c r="Z59" s="22" t="s">
        <v>105</v>
      </c>
      <c r="AA59" s="22">
        <f t="shared" si="131"/>
        <v>0</v>
      </c>
      <c r="AB59" s="22">
        <f t="shared" si="105"/>
        <v>1</v>
      </c>
      <c r="AC59" s="35"/>
      <c r="AD59" s="22" t="s">
        <v>97</v>
      </c>
      <c r="AE59" s="22">
        <f t="shared" si="106"/>
        <v>0</v>
      </c>
      <c r="AF59" s="22">
        <f t="shared" si="107"/>
        <v>0</v>
      </c>
      <c r="AG59" s="35"/>
      <c r="AH59" s="22" t="s">
        <v>97</v>
      </c>
      <c r="AI59" s="22">
        <f t="shared" si="108"/>
        <v>0</v>
      </c>
      <c r="AJ59" s="22">
        <f t="shared" si="109"/>
        <v>0</v>
      </c>
      <c r="AK59" s="35"/>
      <c r="AL59" s="22" t="s">
        <v>97</v>
      </c>
      <c r="AM59" s="22">
        <f t="shared" si="110"/>
        <v>0</v>
      </c>
      <c r="AN59" s="22">
        <f t="shared" si="111"/>
        <v>0</v>
      </c>
      <c r="AO59" s="35"/>
      <c r="AP59" s="22" t="s">
        <v>97</v>
      </c>
      <c r="AQ59" s="22">
        <f t="shared" si="112"/>
        <v>0</v>
      </c>
      <c r="AR59" s="22">
        <f t="shared" si="113"/>
        <v>0</v>
      </c>
      <c r="AS59" s="35"/>
      <c r="AT59" s="22">
        <f t="shared" si="114"/>
        <v>6</v>
      </c>
      <c r="AU59" s="35"/>
    </row>
    <row r="60" ht="15.75" customHeight="1">
      <c r="A60" s="24">
        <f t="shared" si="130"/>
        <v>13</v>
      </c>
      <c r="B60" s="24" t="s">
        <v>158</v>
      </c>
      <c r="C60" s="61"/>
      <c r="D60" s="42">
        <f t="shared" si="93"/>
        <v>0</v>
      </c>
      <c r="E60" s="7"/>
      <c r="F60" s="59"/>
      <c r="G60" s="22"/>
      <c r="H60" s="22"/>
      <c r="I60" s="35"/>
      <c r="J60" s="22" t="s">
        <v>34</v>
      </c>
      <c r="K60" s="22">
        <v>0.0</v>
      </c>
      <c r="L60" s="22">
        <f t="shared" si="126"/>
        <v>0</v>
      </c>
      <c r="M60" s="35"/>
      <c r="N60" s="22" t="s">
        <v>105</v>
      </c>
      <c r="O60" s="22">
        <f t="shared" si="127"/>
        <v>0</v>
      </c>
      <c r="P60" s="22">
        <f t="shared" si="128"/>
        <v>1</v>
      </c>
      <c r="Q60" s="35"/>
      <c r="R60" s="22" t="s">
        <v>105</v>
      </c>
      <c r="S60" s="22">
        <f t="shared" si="119"/>
        <v>0</v>
      </c>
      <c r="T60" s="22">
        <f t="shared" si="120"/>
        <v>1</v>
      </c>
      <c r="U60" s="35"/>
      <c r="V60" s="22" t="s">
        <v>97</v>
      </c>
      <c r="W60" s="22">
        <f t="shared" ref="W60:W66" si="132">IF(OR(V60="NT", V60="SCORE"), 0, IF(_xlfn.RANK.EQ(V60, $V$49:$V$66, 1)&lt;=10, 11 - _xlfn.RANK.EQ(V60, $V$49:$V$448, 1), 0))</f>
        <v>0</v>
      </c>
      <c r="X60" s="22">
        <f t="shared" si="103"/>
        <v>0</v>
      </c>
      <c r="Y60" s="35"/>
      <c r="Z60" s="22" t="s">
        <v>97</v>
      </c>
      <c r="AA60" s="22">
        <f t="shared" ref="AA60:AA66" si="133">IF(OR(Z60="NT", Z60="SCORE"), 0, IF(_xlfn.RANK.EQ(Z60, $Z$49:$Z$66, 1)&lt;=10, 11 - _xlfn.RANK.EQ(Z60, $Z$49:$Z$66, 1), 0))</f>
        <v>0</v>
      </c>
      <c r="AB60" s="22">
        <f t="shared" si="105"/>
        <v>0</v>
      </c>
      <c r="AC60" s="35"/>
      <c r="AD60" s="22" t="s">
        <v>97</v>
      </c>
      <c r="AE60" s="22">
        <f t="shared" si="106"/>
        <v>0</v>
      </c>
      <c r="AF60" s="22">
        <f t="shared" si="107"/>
        <v>0</v>
      </c>
      <c r="AG60" s="35"/>
      <c r="AH60" s="22" t="s">
        <v>97</v>
      </c>
      <c r="AI60" s="22">
        <f t="shared" si="108"/>
        <v>0</v>
      </c>
      <c r="AJ60" s="22">
        <f t="shared" si="109"/>
        <v>0</v>
      </c>
      <c r="AK60" s="35"/>
      <c r="AL60" s="22" t="s">
        <v>97</v>
      </c>
      <c r="AM60" s="22">
        <f t="shared" si="110"/>
        <v>0</v>
      </c>
      <c r="AN60" s="22">
        <f t="shared" si="111"/>
        <v>0</v>
      </c>
      <c r="AO60" s="35"/>
      <c r="AP60" s="22" t="s">
        <v>97</v>
      </c>
      <c r="AQ60" s="22">
        <f t="shared" si="112"/>
        <v>0</v>
      </c>
      <c r="AR60" s="22">
        <f t="shared" si="113"/>
        <v>0</v>
      </c>
      <c r="AS60" s="35"/>
      <c r="AT60" s="22">
        <f t="shared" si="114"/>
        <v>2</v>
      </c>
      <c r="AU60" s="35"/>
    </row>
    <row r="61" ht="15.75" customHeight="1">
      <c r="A61" s="24">
        <f t="shared" si="130"/>
        <v>14</v>
      </c>
      <c r="B61" s="24" t="s">
        <v>163</v>
      </c>
      <c r="C61" s="61"/>
      <c r="D61" s="42">
        <f t="shared" si="93"/>
        <v>0</v>
      </c>
      <c r="E61" s="7"/>
      <c r="F61" s="59"/>
      <c r="G61" s="22"/>
      <c r="H61" s="22"/>
      <c r="I61" s="35"/>
      <c r="J61" s="22"/>
      <c r="K61" s="22"/>
      <c r="L61" s="22"/>
      <c r="M61" s="35"/>
      <c r="N61" s="22"/>
      <c r="O61" s="22"/>
      <c r="P61" s="22"/>
      <c r="Q61" s="35"/>
      <c r="R61" s="22" t="s">
        <v>105</v>
      </c>
      <c r="S61" s="22">
        <f t="shared" si="119"/>
        <v>0</v>
      </c>
      <c r="T61" s="22">
        <f t="shared" si="120"/>
        <v>1</v>
      </c>
      <c r="U61" s="35"/>
      <c r="V61" s="22" t="s">
        <v>97</v>
      </c>
      <c r="W61" s="22">
        <f t="shared" si="132"/>
        <v>0</v>
      </c>
      <c r="X61" s="22">
        <f t="shared" si="103"/>
        <v>0</v>
      </c>
      <c r="Y61" s="35"/>
      <c r="Z61" s="22" t="s">
        <v>97</v>
      </c>
      <c r="AA61" s="22">
        <f t="shared" si="133"/>
        <v>0</v>
      </c>
      <c r="AB61" s="22">
        <f t="shared" si="105"/>
        <v>0</v>
      </c>
      <c r="AC61" s="35"/>
      <c r="AD61" s="22" t="s">
        <v>97</v>
      </c>
      <c r="AE61" s="22">
        <f t="shared" si="106"/>
        <v>0</v>
      </c>
      <c r="AF61" s="22">
        <f t="shared" si="107"/>
        <v>0</v>
      </c>
      <c r="AG61" s="35"/>
      <c r="AH61" s="22" t="s">
        <v>97</v>
      </c>
      <c r="AI61" s="22">
        <f t="shared" si="108"/>
        <v>0</v>
      </c>
      <c r="AJ61" s="22">
        <f t="shared" si="109"/>
        <v>0</v>
      </c>
      <c r="AK61" s="35"/>
      <c r="AL61" s="22" t="s">
        <v>97</v>
      </c>
      <c r="AM61" s="22">
        <f t="shared" si="110"/>
        <v>0</v>
      </c>
      <c r="AN61" s="22">
        <f t="shared" si="111"/>
        <v>0</v>
      </c>
      <c r="AO61" s="35"/>
      <c r="AP61" s="22" t="s">
        <v>97</v>
      </c>
      <c r="AQ61" s="22">
        <f t="shared" si="112"/>
        <v>0</v>
      </c>
      <c r="AR61" s="22">
        <f t="shared" si="113"/>
        <v>0</v>
      </c>
      <c r="AS61" s="35"/>
      <c r="AT61" s="22">
        <f t="shared" si="114"/>
        <v>1</v>
      </c>
      <c r="AU61" s="35"/>
    </row>
    <row r="62" ht="15.75" customHeight="1">
      <c r="A62" s="24">
        <f t="shared" si="130"/>
        <v>15</v>
      </c>
      <c r="B62" s="24" t="s">
        <v>159</v>
      </c>
      <c r="C62" s="61"/>
      <c r="D62" s="42">
        <f t="shared" si="93"/>
        <v>0</v>
      </c>
      <c r="E62" s="7"/>
      <c r="F62" s="59"/>
      <c r="G62" s="22"/>
      <c r="H62" s="22"/>
      <c r="I62" s="35"/>
      <c r="J62" s="22" t="s">
        <v>87</v>
      </c>
      <c r="K62" s="22">
        <f>IF(OR(J62="NT", J62="SCORE"), 0, IF(_xlfn.RANK.EQ(J62, $J$49:$J$66, 1)&lt;=10, 11 - _xlfn.RANK.EQ(J62, $J$49:$J$66, 1), 0))</f>
        <v>0</v>
      </c>
      <c r="L62" s="22">
        <f t="shared" ref="L62:L66" si="134">IF(OR(J62="TO", J62="SCORE"), 0, IF(J62&lt;&gt;"", 1, ""))</f>
        <v>1</v>
      </c>
      <c r="M62" s="35"/>
      <c r="N62" s="22" t="s">
        <v>105</v>
      </c>
      <c r="O62" s="22">
        <f t="shared" ref="O62:O66" si="135">IF(OR(N62="NS", N62="SCORE"), 0, IF(_xlfn.RANK.EQ(N62, $N$49:$N$66, 1)&lt;=10, 11 - _xlfn.RANK.EQ(N62, $N$49:$N$66, 1), 0))</f>
        <v>0</v>
      </c>
      <c r="P62" s="22">
        <f t="shared" ref="P62:P66" si="136">IF(OR(N62="TO", N62="SCORE"), 0, IF(N62&lt;&gt;"", 1, ""))</f>
        <v>1</v>
      </c>
      <c r="Q62" s="35"/>
      <c r="R62" s="22" t="s">
        <v>105</v>
      </c>
      <c r="S62" s="22">
        <f t="shared" si="119"/>
        <v>0</v>
      </c>
      <c r="T62" s="22">
        <f t="shared" si="120"/>
        <v>1</v>
      </c>
      <c r="U62" s="35"/>
      <c r="V62" s="22" t="s">
        <v>97</v>
      </c>
      <c r="W62" s="22">
        <f t="shared" si="132"/>
        <v>0</v>
      </c>
      <c r="X62" s="22">
        <f t="shared" si="103"/>
        <v>0</v>
      </c>
      <c r="Y62" s="35"/>
      <c r="Z62" s="22" t="s">
        <v>97</v>
      </c>
      <c r="AA62" s="22">
        <f t="shared" si="133"/>
        <v>0</v>
      </c>
      <c r="AB62" s="22">
        <f t="shared" si="105"/>
        <v>0</v>
      </c>
      <c r="AC62" s="35"/>
      <c r="AD62" s="22" t="s">
        <v>97</v>
      </c>
      <c r="AE62" s="22">
        <f t="shared" si="106"/>
        <v>0</v>
      </c>
      <c r="AF62" s="22">
        <f t="shared" si="107"/>
        <v>0</v>
      </c>
      <c r="AG62" s="35"/>
      <c r="AH62" s="22" t="s">
        <v>97</v>
      </c>
      <c r="AI62" s="22">
        <f t="shared" si="108"/>
        <v>0</v>
      </c>
      <c r="AJ62" s="22">
        <f t="shared" si="109"/>
        <v>0</v>
      </c>
      <c r="AK62" s="35"/>
      <c r="AL62" s="22" t="s">
        <v>97</v>
      </c>
      <c r="AM62" s="22">
        <f t="shared" si="110"/>
        <v>0</v>
      </c>
      <c r="AN62" s="22">
        <f t="shared" si="111"/>
        <v>0</v>
      </c>
      <c r="AO62" s="35"/>
      <c r="AP62" s="22" t="s">
        <v>97</v>
      </c>
      <c r="AQ62" s="22">
        <f t="shared" si="112"/>
        <v>0</v>
      </c>
      <c r="AR62" s="22">
        <f t="shared" si="113"/>
        <v>0</v>
      </c>
      <c r="AS62" s="35"/>
      <c r="AT62" s="22">
        <f t="shared" si="114"/>
        <v>3</v>
      </c>
      <c r="AU62" s="35"/>
    </row>
    <row r="63" ht="15.75" customHeight="1">
      <c r="A63" s="24">
        <f t="shared" si="130"/>
        <v>16</v>
      </c>
      <c r="B63" s="24" t="s">
        <v>155</v>
      </c>
      <c r="C63" s="61"/>
      <c r="D63" s="42">
        <f t="shared" si="93"/>
        <v>0</v>
      </c>
      <c r="E63" s="7"/>
      <c r="F63" s="59"/>
      <c r="G63" s="22"/>
      <c r="H63" s="22"/>
      <c r="I63" s="35"/>
      <c r="J63" s="22"/>
      <c r="K63" s="22"/>
      <c r="L63" s="22" t="str">
        <f t="shared" si="134"/>
        <v/>
      </c>
      <c r="M63" s="35"/>
      <c r="N63" s="22" t="s">
        <v>105</v>
      </c>
      <c r="O63" s="22">
        <f t="shared" si="135"/>
        <v>0</v>
      </c>
      <c r="P63" s="22">
        <f t="shared" si="136"/>
        <v>1</v>
      </c>
      <c r="Q63" s="35"/>
      <c r="R63" s="22" t="s">
        <v>97</v>
      </c>
      <c r="S63" s="22">
        <f t="shared" si="119"/>
        <v>0</v>
      </c>
      <c r="T63" s="22">
        <f t="shared" si="120"/>
        <v>0</v>
      </c>
      <c r="U63" s="35"/>
      <c r="V63" s="22" t="s">
        <v>97</v>
      </c>
      <c r="W63" s="22">
        <f t="shared" si="132"/>
        <v>0</v>
      </c>
      <c r="X63" s="22">
        <f t="shared" si="103"/>
        <v>0</v>
      </c>
      <c r="Y63" s="35"/>
      <c r="Z63" s="22" t="s">
        <v>97</v>
      </c>
      <c r="AA63" s="22">
        <f t="shared" si="133"/>
        <v>0</v>
      </c>
      <c r="AB63" s="22">
        <f t="shared" si="105"/>
        <v>0</v>
      </c>
      <c r="AC63" s="35"/>
      <c r="AD63" s="22" t="s">
        <v>97</v>
      </c>
      <c r="AE63" s="22">
        <f t="shared" si="106"/>
        <v>0</v>
      </c>
      <c r="AF63" s="22">
        <f t="shared" si="107"/>
        <v>0</v>
      </c>
      <c r="AG63" s="35"/>
      <c r="AH63" s="22" t="s">
        <v>97</v>
      </c>
      <c r="AI63" s="22">
        <f t="shared" si="108"/>
        <v>0</v>
      </c>
      <c r="AJ63" s="22">
        <f t="shared" si="109"/>
        <v>0</v>
      </c>
      <c r="AK63" s="35"/>
      <c r="AL63" s="22" t="s">
        <v>97</v>
      </c>
      <c r="AM63" s="22">
        <f t="shared" si="110"/>
        <v>0</v>
      </c>
      <c r="AN63" s="22">
        <f t="shared" si="111"/>
        <v>0</v>
      </c>
      <c r="AO63" s="35"/>
      <c r="AP63" s="22" t="s">
        <v>97</v>
      </c>
      <c r="AQ63" s="22">
        <f t="shared" si="112"/>
        <v>0</v>
      </c>
      <c r="AR63" s="22">
        <f t="shared" si="113"/>
        <v>0</v>
      </c>
      <c r="AS63" s="35"/>
      <c r="AT63" s="22">
        <f t="shared" si="114"/>
        <v>1</v>
      </c>
      <c r="AU63" s="35"/>
    </row>
    <row r="64" ht="15.75" customHeight="1">
      <c r="A64" s="24">
        <f t="shared" si="130"/>
        <v>17</v>
      </c>
      <c r="B64" s="24" t="s">
        <v>164</v>
      </c>
      <c r="C64" s="61"/>
      <c r="D64" s="42">
        <f t="shared" si="93"/>
        <v>0</v>
      </c>
      <c r="E64" s="7"/>
      <c r="F64" s="59"/>
      <c r="G64" s="22"/>
      <c r="H64" s="22"/>
      <c r="I64" s="35"/>
      <c r="J64" s="22"/>
      <c r="K64" s="22"/>
      <c r="L64" s="22" t="str">
        <f t="shared" si="134"/>
        <v/>
      </c>
      <c r="M64" s="35"/>
      <c r="N64" s="22" t="s">
        <v>105</v>
      </c>
      <c r="O64" s="22">
        <f t="shared" si="135"/>
        <v>0</v>
      </c>
      <c r="P64" s="22">
        <f t="shared" si="136"/>
        <v>1</v>
      </c>
      <c r="Q64" s="35"/>
      <c r="R64" s="22" t="s">
        <v>97</v>
      </c>
      <c r="S64" s="22">
        <f t="shared" si="119"/>
        <v>0</v>
      </c>
      <c r="T64" s="22">
        <f t="shared" si="120"/>
        <v>0</v>
      </c>
      <c r="U64" s="35"/>
      <c r="V64" s="22" t="s">
        <v>97</v>
      </c>
      <c r="W64" s="22">
        <f t="shared" si="132"/>
        <v>0</v>
      </c>
      <c r="X64" s="22">
        <f t="shared" si="103"/>
        <v>0</v>
      </c>
      <c r="Y64" s="35"/>
      <c r="Z64" s="22" t="s">
        <v>97</v>
      </c>
      <c r="AA64" s="22">
        <f t="shared" si="133"/>
        <v>0</v>
      </c>
      <c r="AB64" s="22">
        <f t="shared" si="105"/>
        <v>0</v>
      </c>
      <c r="AC64" s="35"/>
      <c r="AD64" s="22" t="s">
        <v>97</v>
      </c>
      <c r="AE64" s="22">
        <f t="shared" si="106"/>
        <v>0</v>
      </c>
      <c r="AF64" s="22">
        <f t="shared" si="107"/>
        <v>0</v>
      </c>
      <c r="AG64" s="35"/>
      <c r="AH64" s="22" t="s">
        <v>97</v>
      </c>
      <c r="AI64" s="22">
        <f t="shared" si="108"/>
        <v>0</v>
      </c>
      <c r="AJ64" s="22">
        <f t="shared" si="109"/>
        <v>0</v>
      </c>
      <c r="AK64" s="35"/>
      <c r="AL64" s="22" t="s">
        <v>97</v>
      </c>
      <c r="AM64" s="22">
        <f t="shared" si="110"/>
        <v>0</v>
      </c>
      <c r="AN64" s="22">
        <f t="shared" si="111"/>
        <v>0</v>
      </c>
      <c r="AO64" s="35"/>
      <c r="AP64" s="22" t="s">
        <v>97</v>
      </c>
      <c r="AQ64" s="22">
        <f t="shared" si="112"/>
        <v>0</v>
      </c>
      <c r="AR64" s="22">
        <f t="shared" si="113"/>
        <v>0</v>
      </c>
      <c r="AS64" s="35"/>
      <c r="AT64" s="22">
        <f t="shared" si="114"/>
        <v>1</v>
      </c>
      <c r="AU64" s="35"/>
    </row>
    <row r="65" ht="15.75" customHeight="1">
      <c r="A65" s="24">
        <f t="shared" si="130"/>
        <v>18</v>
      </c>
      <c r="B65" s="24" t="s">
        <v>165</v>
      </c>
      <c r="C65" s="61"/>
      <c r="D65" s="42">
        <f t="shared" si="93"/>
        <v>0</v>
      </c>
      <c r="E65" s="7"/>
      <c r="F65" s="59"/>
      <c r="G65" s="22"/>
      <c r="H65" s="22"/>
      <c r="I65" s="35"/>
      <c r="J65" s="22" t="s">
        <v>87</v>
      </c>
      <c r="K65" s="22">
        <f t="shared" ref="K65:K66" si="137">IF(OR(J65="NT", J65="SCORE"), 0, IF(_xlfn.RANK.EQ(J65, $J$49:$J$66, 1)&lt;=10, 11 - _xlfn.RANK.EQ(J65, $J$49:$J$66, 1), 0))</f>
        <v>0</v>
      </c>
      <c r="L65" s="22">
        <f t="shared" si="134"/>
        <v>1</v>
      </c>
      <c r="M65" s="35"/>
      <c r="N65" s="22" t="s">
        <v>105</v>
      </c>
      <c r="O65" s="22">
        <f t="shared" si="135"/>
        <v>0</v>
      </c>
      <c r="P65" s="22">
        <f t="shared" si="136"/>
        <v>1</v>
      </c>
      <c r="Q65" s="35"/>
      <c r="R65" s="22" t="s">
        <v>105</v>
      </c>
      <c r="S65" s="22">
        <f t="shared" si="119"/>
        <v>0</v>
      </c>
      <c r="T65" s="22">
        <f t="shared" si="120"/>
        <v>1</v>
      </c>
      <c r="U65" s="35"/>
      <c r="V65" s="22" t="s">
        <v>97</v>
      </c>
      <c r="W65" s="22">
        <f t="shared" si="132"/>
        <v>0</v>
      </c>
      <c r="X65" s="22">
        <f t="shared" si="103"/>
        <v>0</v>
      </c>
      <c r="Y65" s="35"/>
      <c r="Z65" s="22" t="s">
        <v>97</v>
      </c>
      <c r="AA65" s="22">
        <f t="shared" si="133"/>
        <v>0</v>
      </c>
      <c r="AB65" s="22">
        <f t="shared" si="105"/>
        <v>0</v>
      </c>
      <c r="AC65" s="35"/>
      <c r="AD65" s="22" t="s">
        <v>97</v>
      </c>
      <c r="AE65" s="22">
        <f t="shared" si="106"/>
        <v>0</v>
      </c>
      <c r="AF65" s="22">
        <f t="shared" si="107"/>
        <v>0</v>
      </c>
      <c r="AG65" s="35"/>
      <c r="AH65" s="22" t="s">
        <v>97</v>
      </c>
      <c r="AI65" s="22">
        <f t="shared" si="108"/>
        <v>0</v>
      </c>
      <c r="AJ65" s="22">
        <f t="shared" si="109"/>
        <v>0</v>
      </c>
      <c r="AK65" s="35"/>
      <c r="AL65" s="22" t="s">
        <v>97</v>
      </c>
      <c r="AM65" s="22">
        <f t="shared" si="110"/>
        <v>0</v>
      </c>
      <c r="AN65" s="22">
        <f t="shared" si="111"/>
        <v>0</v>
      </c>
      <c r="AO65" s="35"/>
      <c r="AP65" s="22" t="s">
        <v>97</v>
      </c>
      <c r="AQ65" s="22">
        <f t="shared" si="112"/>
        <v>0</v>
      </c>
      <c r="AR65" s="22">
        <f t="shared" si="113"/>
        <v>0</v>
      </c>
      <c r="AS65" s="35"/>
      <c r="AT65" s="22">
        <f t="shared" si="114"/>
        <v>3</v>
      </c>
      <c r="AU65" s="35"/>
    </row>
    <row r="66" ht="15.75" customHeight="1">
      <c r="A66" s="24">
        <v>19.0</v>
      </c>
      <c r="B66" s="24" t="s">
        <v>166</v>
      </c>
      <c r="C66" s="61"/>
      <c r="D66" s="42">
        <f t="shared" si="93"/>
        <v>0</v>
      </c>
      <c r="E66" s="7"/>
      <c r="F66" s="59" t="s">
        <v>87</v>
      </c>
      <c r="G66" s="22">
        <f>IF(F66="NT", 0, IF(_xlfn.RANK.EQ(F66, $F$49:$F$66, 1)&lt;=10, 11 - _xlfn.RANK.EQ(F66, $F$49:$F$66, 1), 0))</f>
        <v>0</v>
      </c>
      <c r="H66" s="22">
        <f>IF(F66="TO", 0, IF(F66&lt;&gt;"", 1, ""))</f>
        <v>1</v>
      </c>
      <c r="I66" s="35"/>
      <c r="J66" s="22" t="s">
        <v>87</v>
      </c>
      <c r="K66" s="22">
        <f t="shared" si="137"/>
        <v>0</v>
      </c>
      <c r="L66" s="22">
        <f t="shared" si="134"/>
        <v>1</v>
      </c>
      <c r="M66" s="35"/>
      <c r="N66" s="22" t="s">
        <v>105</v>
      </c>
      <c r="O66" s="22">
        <f t="shared" si="135"/>
        <v>0</v>
      </c>
      <c r="P66" s="22">
        <f t="shared" si="136"/>
        <v>1</v>
      </c>
      <c r="Q66" s="35"/>
      <c r="R66" s="22" t="s">
        <v>105</v>
      </c>
      <c r="S66" s="22">
        <f t="shared" si="119"/>
        <v>0</v>
      </c>
      <c r="T66" s="22">
        <f t="shared" si="120"/>
        <v>1</v>
      </c>
      <c r="U66" s="35"/>
      <c r="V66" s="22" t="s">
        <v>97</v>
      </c>
      <c r="W66" s="22">
        <f t="shared" si="132"/>
        <v>0</v>
      </c>
      <c r="X66" s="22">
        <f t="shared" si="103"/>
        <v>0</v>
      </c>
      <c r="Y66" s="35"/>
      <c r="Z66" s="22" t="s">
        <v>97</v>
      </c>
      <c r="AA66" s="22">
        <f t="shared" si="133"/>
        <v>0</v>
      </c>
      <c r="AB66" s="22">
        <f t="shared" si="105"/>
        <v>0</v>
      </c>
      <c r="AC66" s="35"/>
      <c r="AD66" s="22" t="s">
        <v>97</v>
      </c>
      <c r="AE66" s="22">
        <f t="shared" si="106"/>
        <v>0</v>
      </c>
      <c r="AF66" s="22">
        <f t="shared" si="107"/>
        <v>0</v>
      </c>
      <c r="AG66" s="35"/>
      <c r="AH66" s="22" t="s">
        <v>97</v>
      </c>
      <c r="AI66" s="22">
        <f t="shared" si="108"/>
        <v>0</v>
      </c>
      <c r="AJ66" s="22">
        <f t="shared" si="109"/>
        <v>0</v>
      </c>
      <c r="AK66" s="35"/>
      <c r="AL66" s="22" t="s">
        <v>97</v>
      </c>
      <c r="AM66" s="22">
        <f t="shared" si="110"/>
        <v>0</v>
      </c>
      <c r="AN66" s="22">
        <f t="shared" si="111"/>
        <v>0</v>
      </c>
      <c r="AO66" s="35"/>
      <c r="AP66" s="22" t="s">
        <v>97</v>
      </c>
      <c r="AQ66" s="22">
        <f t="shared" si="112"/>
        <v>0</v>
      </c>
      <c r="AR66" s="22">
        <f t="shared" si="113"/>
        <v>0</v>
      </c>
      <c r="AS66" s="35"/>
      <c r="AT66" s="22">
        <f t="shared" si="114"/>
        <v>4</v>
      </c>
      <c r="AU66" s="35"/>
    </row>
    <row r="67" ht="15.75" customHeight="1">
      <c r="A67" s="24"/>
      <c r="B67" s="55"/>
      <c r="D67" s="74">
        <f>SUM(D2:D66)</f>
        <v>450</v>
      </c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ht="15.75" customHeight="1">
      <c r="A68" s="55"/>
      <c r="B68" s="55"/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ht="15.75" customHeight="1">
      <c r="A69" s="15"/>
      <c r="B69" s="15" t="s">
        <v>167</v>
      </c>
      <c r="D69" s="70" t="s">
        <v>66</v>
      </c>
      <c r="E69" s="35"/>
      <c r="F69" s="71" t="s">
        <v>115</v>
      </c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ht="15.75" customHeight="1">
      <c r="A70" s="24">
        <f t="shared" ref="A70:A94" si="138">ROW(A2)-ROW($A$2)+1</f>
        <v>1</v>
      </c>
      <c r="B70" s="24" t="s">
        <v>146</v>
      </c>
      <c r="D70" s="60">
        <f t="shared" ref="D70:D94" si="139">SUMIF($B$6:$B$68, B70, $D$6:$D$68)</f>
        <v>130</v>
      </c>
      <c r="E70" s="35"/>
      <c r="F70" s="72" t="str">
        <f t="shared" ref="F70:F94" si="140">IF(COUNTIFS($B$5:$B$63,$B70,$AT$5:$AT$63,"&gt;0")&gt;=2,"YES","NO")</f>
        <v>YES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ht="15.75" customHeight="1">
      <c r="A71" s="24">
        <f t="shared" si="138"/>
        <v>2</v>
      </c>
      <c r="B71" s="24" t="s">
        <v>147</v>
      </c>
      <c r="D71" s="60">
        <f t="shared" si="139"/>
        <v>72</v>
      </c>
      <c r="E71" s="35"/>
      <c r="F71" s="72" t="str">
        <f t="shared" si="140"/>
        <v>YES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ht="15.75" customHeight="1">
      <c r="A72" s="24">
        <f t="shared" si="138"/>
        <v>3</v>
      </c>
      <c r="B72" s="24" t="s">
        <v>121</v>
      </c>
      <c r="D72" s="60">
        <f t="shared" si="139"/>
        <v>44</v>
      </c>
      <c r="E72" s="35"/>
      <c r="F72" s="72" t="str">
        <f t="shared" si="140"/>
        <v>YES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A73" s="24">
        <f t="shared" si="138"/>
        <v>4</v>
      </c>
      <c r="B73" s="24" t="s">
        <v>120</v>
      </c>
      <c r="D73" s="60">
        <f t="shared" si="139"/>
        <v>43</v>
      </c>
      <c r="E73" s="35"/>
      <c r="F73" s="72" t="str">
        <f t="shared" si="140"/>
        <v>NO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A74" s="24">
        <f t="shared" si="138"/>
        <v>5</v>
      </c>
      <c r="B74" s="24" t="s">
        <v>119</v>
      </c>
      <c r="D74" s="60">
        <f t="shared" si="139"/>
        <v>29</v>
      </c>
      <c r="E74" s="35"/>
      <c r="F74" s="72" t="str">
        <f t="shared" si="140"/>
        <v>YES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A75" s="24">
        <f t="shared" si="138"/>
        <v>6</v>
      </c>
      <c r="B75" s="24" t="s">
        <v>152</v>
      </c>
      <c r="D75" s="60">
        <f t="shared" si="139"/>
        <v>20</v>
      </c>
      <c r="E75" s="35"/>
      <c r="F75" s="72" t="str">
        <f t="shared" si="140"/>
        <v>YES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A76" s="24">
        <f t="shared" si="138"/>
        <v>7</v>
      </c>
      <c r="B76" s="24" t="s">
        <v>148</v>
      </c>
      <c r="D76" s="60">
        <f t="shared" si="139"/>
        <v>17</v>
      </c>
      <c r="E76" s="35"/>
      <c r="F76" s="72" t="str">
        <f t="shared" si="140"/>
        <v>YES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A77" s="24">
        <f t="shared" si="138"/>
        <v>8</v>
      </c>
      <c r="B77" s="24" t="s">
        <v>129</v>
      </c>
      <c r="D77" s="60">
        <f t="shared" si="139"/>
        <v>17</v>
      </c>
      <c r="E77" s="35"/>
      <c r="F77" s="72" t="str">
        <f t="shared" si="140"/>
        <v>YES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ht="15.75" customHeight="1">
      <c r="A78" s="24">
        <f t="shared" si="138"/>
        <v>9</v>
      </c>
      <c r="B78" s="24" t="s">
        <v>149</v>
      </c>
      <c r="D78" s="60">
        <f t="shared" si="139"/>
        <v>12</v>
      </c>
      <c r="E78" s="35"/>
      <c r="F78" s="72" t="str">
        <f t="shared" si="140"/>
        <v>YES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A79" s="24">
        <f t="shared" si="138"/>
        <v>10</v>
      </c>
      <c r="B79" s="24" t="s">
        <v>153</v>
      </c>
      <c r="D79" s="60">
        <f t="shared" si="139"/>
        <v>10</v>
      </c>
      <c r="E79" s="35"/>
      <c r="F79" s="72" t="str">
        <f t="shared" si="140"/>
        <v>YES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A80" s="24">
        <f t="shared" si="138"/>
        <v>11</v>
      </c>
      <c r="B80" s="24" t="s">
        <v>127</v>
      </c>
      <c r="D80" s="60">
        <f t="shared" si="139"/>
        <v>10</v>
      </c>
      <c r="E80" s="35"/>
      <c r="F80" s="72" t="str">
        <f t="shared" si="140"/>
        <v>YES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A81" s="24">
        <f t="shared" si="138"/>
        <v>12</v>
      </c>
      <c r="B81" s="24" t="s">
        <v>161</v>
      </c>
      <c r="D81" s="60">
        <f t="shared" si="139"/>
        <v>10</v>
      </c>
      <c r="E81" s="35"/>
      <c r="F81" s="72" t="str">
        <f t="shared" si="140"/>
        <v>NO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A82" s="24">
        <f t="shared" si="138"/>
        <v>13</v>
      </c>
      <c r="B82" s="24" t="s">
        <v>162</v>
      </c>
      <c r="D82" s="60">
        <f t="shared" si="139"/>
        <v>9</v>
      </c>
      <c r="E82" s="35"/>
      <c r="F82" s="72" t="str">
        <f t="shared" si="140"/>
        <v>NO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A83" s="24">
        <f t="shared" si="138"/>
        <v>14</v>
      </c>
      <c r="B83" s="24" t="s">
        <v>154</v>
      </c>
      <c r="D83" s="60">
        <f t="shared" si="139"/>
        <v>8</v>
      </c>
      <c r="E83" s="35"/>
      <c r="F83" s="72" t="str">
        <f t="shared" si="140"/>
        <v>YES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A84" s="24">
        <f t="shared" si="138"/>
        <v>15</v>
      </c>
      <c r="B84" s="24" t="s">
        <v>155</v>
      </c>
      <c r="D84" s="60">
        <f t="shared" si="139"/>
        <v>7</v>
      </c>
      <c r="E84" s="35"/>
      <c r="F84" s="72" t="str">
        <f t="shared" si="140"/>
        <v>YES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A85" s="24">
        <f t="shared" si="138"/>
        <v>16</v>
      </c>
      <c r="B85" s="24" t="s">
        <v>156</v>
      </c>
      <c r="D85" s="60">
        <f t="shared" si="139"/>
        <v>7</v>
      </c>
      <c r="E85" s="35"/>
      <c r="F85" s="72" t="str">
        <f t="shared" si="140"/>
        <v>YES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A86" s="24">
        <f t="shared" si="138"/>
        <v>17</v>
      </c>
      <c r="B86" s="24" t="s">
        <v>157</v>
      </c>
      <c r="D86" s="60">
        <f t="shared" si="139"/>
        <v>5</v>
      </c>
      <c r="E86" s="35"/>
      <c r="F86" s="72" t="str">
        <f t="shared" si="140"/>
        <v>YES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A87" s="24">
        <f t="shared" si="138"/>
        <v>18</v>
      </c>
      <c r="B87" s="24" t="s">
        <v>166</v>
      </c>
      <c r="D87" s="60">
        <f t="shared" si="139"/>
        <v>0</v>
      </c>
      <c r="E87" s="35"/>
      <c r="F87" s="72" t="str">
        <f t="shared" si="140"/>
        <v>NO</v>
      </c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A88" s="24">
        <f t="shared" si="138"/>
        <v>19</v>
      </c>
      <c r="B88" s="24" t="s">
        <v>158</v>
      </c>
      <c r="D88" s="60">
        <f t="shared" si="139"/>
        <v>0</v>
      </c>
      <c r="E88" s="35"/>
      <c r="F88" s="72" t="str">
        <f t="shared" si="140"/>
        <v>YES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A89" s="24">
        <f t="shared" si="138"/>
        <v>20</v>
      </c>
      <c r="B89" s="24" t="s">
        <v>159</v>
      </c>
      <c r="D89" s="60">
        <f t="shared" si="139"/>
        <v>0</v>
      </c>
      <c r="E89" s="35"/>
      <c r="F89" s="72" t="str">
        <f t="shared" si="140"/>
        <v>YES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A90" s="24">
        <f t="shared" si="138"/>
        <v>21</v>
      </c>
      <c r="B90" s="24" t="s">
        <v>126</v>
      </c>
      <c r="D90" s="60">
        <f t="shared" si="139"/>
        <v>0</v>
      </c>
      <c r="E90" s="35"/>
      <c r="F90" s="72" t="str">
        <f t="shared" si="140"/>
        <v>NO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A91" s="24">
        <f t="shared" si="138"/>
        <v>22</v>
      </c>
      <c r="B91" s="24" t="s">
        <v>163</v>
      </c>
      <c r="D91" s="60">
        <f t="shared" si="139"/>
        <v>0</v>
      </c>
      <c r="E91" s="35"/>
      <c r="F91" s="72" t="str">
        <f t="shared" si="140"/>
        <v>NO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A92" s="24">
        <f t="shared" si="138"/>
        <v>23</v>
      </c>
      <c r="B92" s="24" t="s">
        <v>165</v>
      </c>
      <c r="D92" s="60">
        <f t="shared" si="139"/>
        <v>0</v>
      </c>
      <c r="E92" s="35"/>
      <c r="F92" s="72" t="str">
        <f t="shared" si="140"/>
        <v>NO</v>
      </c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A93" s="24">
        <f t="shared" si="138"/>
        <v>24</v>
      </c>
      <c r="B93" s="24" t="s">
        <v>166</v>
      </c>
      <c r="D93" s="60">
        <f t="shared" si="139"/>
        <v>0</v>
      </c>
      <c r="E93" s="35"/>
      <c r="F93" s="72" t="str">
        <f t="shared" si="140"/>
        <v>NO</v>
      </c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A94" s="24">
        <f t="shared" si="138"/>
        <v>25</v>
      </c>
      <c r="B94" s="24" t="s">
        <v>164</v>
      </c>
      <c r="D94" s="60">
        <f t="shared" si="139"/>
        <v>0</v>
      </c>
      <c r="E94" s="35"/>
      <c r="F94" s="72" t="str">
        <f t="shared" si="140"/>
        <v>NO</v>
      </c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74">
        <f>SUM(D70:D94)</f>
        <v>450</v>
      </c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</row>
    <row r="982" ht="15.75" customHeight="1">
      <c r="D982" s="60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</row>
    <row r="983" ht="15.75" customHeight="1">
      <c r="D983" s="60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</row>
    <row r="984" ht="15.75" customHeight="1">
      <c r="D984" s="60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</row>
    <row r="985" ht="15.75" customHeight="1">
      <c r="D985" s="40"/>
    </row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$A$69:$BG$94">
    <sortState ref="A69:BG94">
      <sortCondition descending="1" ref="D69:D94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168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9"/>
      <c r="AT3" s="14" t="s">
        <v>4</v>
      </c>
    </row>
    <row r="4">
      <c r="A4" s="15"/>
      <c r="B4" s="15" t="s">
        <v>130</v>
      </c>
      <c r="C4" s="21"/>
      <c r="D4" s="42"/>
      <c r="E4" s="43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6"/>
      <c r="Z4" s="53" t="s">
        <v>67</v>
      </c>
      <c r="AA4" s="53" t="s">
        <v>68</v>
      </c>
      <c r="AB4" s="53" t="s">
        <v>69</v>
      </c>
      <c r="AC4" s="54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54"/>
      <c r="AT4" s="19" t="s">
        <v>6</v>
      </c>
    </row>
    <row r="5">
      <c r="A5" s="55"/>
      <c r="B5" s="55"/>
      <c r="C5" s="21"/>
      <c r="D5" s="42"/>
      <c r="E5" s="43"/>
      <c r="F5" s="22"/>
      <c r="G5" s="22"/>
      <c r="H5" s="22"/>
      <c r="I5" s="43"/>
      <c r="J5" s="22"/>
      <c r="K5" s="22"/>
      <c r="L5" s="22"/>
      <c r="M5" s="43"/>
      <c r="N5" s="22"/>
      <c r="O5" s="22"/>
      <c r="P5" s="22"/>
      <c r="Q5" s="43"/>
      <c r="R5" s="22"/>
      <c r="S5" s="22"/>
      <c r="T5" s="22"/>
      <c r="U5" s="43"/>
      <c r="V5" s="22"/>
      <c r="W5" s="22"/>
      <c r="X5" s="22"/>
      <c r="Y5" s="6"/>
      <c r="Z5" s="22"/>
      <c r="AA5" s="22"/>
      <c r="AB5" s="22"/>
      <c r="AC5" s="43"/>
      <c r="AD5" s="22"/>
      <c r="AE5" s="22"/>
      <c r="AF5" s="22"/>
      <c r="AG5" s="43"/>
      <c r="AH5" s="22"/>
      <c r="AI5" s="22"/>
      <c r="AJ5" s="22"/>
      <c r="AK5" s="43"/>
      <c r="AL5" s="22"/>
      <c r="AM5" s="22"/>
      <c r="AN5" s="22"/>
      <c r="AO5" s="43"/>
      <c r="AP5" s="22"/>
      <c r="AQ5" s="22"/>
      <c r="AR5" s="22"/>
      <c r="AS5" s="43"/>
      <c r="AT5" s="23"/>
    </row>
    <row r="6">
      <c r="A6" s="24">
        <f t="shared" ref="A6:A13" si="1">ROW(A2)-ROW($A$2)+1</f>
        <v>1</v>
      </c>
      <c r="B6" s="24" t="s">
        <v>169</v>
      </c>
      <c r="C6" s="21"/>
      <c r="D6" s="42">
        <f t="shared" ref="D6:D13" si="2">G6+K6+O6+S6+W6+AA6+AE6+AI6+AM6+AQ6</f>
        <v>20</v>
      </c>
      <c r="E6" s="43"/>
      <c r="F6" s="22" t="s">
        <v>87</v>
      </c>
      <c r="G6" s="22">
        <f t="shared" ref="G6:G9" si="3">IF(OR(F6="NT", F6="TIME"), 0, IF(_xlfn.RANK.EQ(F6, $F$6:$F$14, 1)&lt;=10, 11 - _xlfn.RANK.EQ(F6, $F$6:$F$14, 1), 0))</f>
        <v>0</v>
      </c>
      <c r="H6" s="22">
        <f t="shared" ref="H6:H9" si="4">IF(OR(F6="TO", F6="TIME"), 0, IF(F6&lt;&gt;"", 1, ""))</f>
        <v>1</v>
      </c>
      <c r="I6" s="43"/>
      <c r="J6" s="22" t="s">
        <v>87</v>
      </c>
      <c r="K6" s="22">
        <f t="shared" ref="K6:K9" si="5">IF(OR(J6="NT", J6="TIME"), 0, IF(_xlfn.RANK.EQ(J6, $J$6:$J$14, 1)&lt;=10, 11 - _xlfn.RANK.EQ(J6, $J$6:$J$14, 1), 0))</f>
        <v>0</v>
      </c>
      <c r="L6" s="22">
        <f t="shared" ref="L6:L9" si="6">IF(OR(J6="TO", J6="TIME"), 0, IF(J6&lt;&gt;"", 1, ""))</f>
        <v>1</v>
      </c>
      <c r="M6" s="43"/>
      <c r="N6" s="22">
        <v>4.84</v>
      </c>
      <c r="O6" s="22">
        <f t="shared" ref="O6:O9" si="7">IF(OR(N6="NT", N6="TIME"), 0, IF(_xlfn.RANK.EQ(N6, $N$6:$N$14, 1)&lt;=10, 11 - _xlfn.RANK.EQ(N6, $N$6:$N$14, 1), 0))</f>
        <v>10</v>
      </c>
      <c r="P6" s="22">
        <f t="shared" ref="P6:P9" si="8">IF(OR(N6="TO", N6="TIME"), 0, IF(N6&lt;&gt;"", 1, ""))</f>
        <v>1</v>
      </c>
      <c r="Q6" s="43"/>
      <c r="R6" s="22">
        <v>29.85</v>
      </c>
      <c r="S6" s="22">
        <f t="shared" ref="S6:S9" si="9">IF(OR(R6="NT", R6="TIME"), 0, IF(_xlfn.RANK.EQ(R6, $R$6:$R$14, 1)&lt;=10, 11 - _xlfn.RANK.EQ(R6, $R$6:$R$14, 1), 0))</f>
        <v>10</v>
      </c>
      <c r="T6" s="22">
        <f t="shared" ref="T6:T9" si="10">IF(OR(R6="TO", R6="TIME"), 0, IF(R6&lt;&gt;"", 1, ""))</f>
        <v>1</v>
      </c>
      <c r="U6" s="43"/>
      <c r="V6" s="22" t="s">
        <v>88</v>
      </c>
      <c r="W6" s="22">
        <f t="shared" ref="W6:W13" si="11">IF(OR(V6="NT", V6="TIME"), 0, IF(_xlfn.RANK.EQ(V6, $V$6:$V$14, 1)&lt;=10, 11 - _xlfn.RANK.EQ(V6, $V$6:$V$14, 1), 0))</f>
        <v>0</v>
      </c>
      <c r="X6" s="22">
        <f t="shared" ref="X6:X13" si="12">IF(OR(V6="TO", V6="TIME"), 0, IF(V6&lt;&gt;"", 1, ""))</f>
        <v>0</v>
      </c>
      <c r="Y6" s="6"/>
      <c r="Z6" s="22" t="s">
        <v>88</v>
      </c>
      <c r="AA6" s="22">
        <f t="shared" ref="AA6:AA13" si="13">IF(OR(Z6="NT", Z6="TIME"), 0, IF(_xlfn.RANK.EQ(Z6, $Z$6:$Z$14, 1)&lt;=10, 11 - _xlfn.RANK.EQ(Z6, $Z$6:$Z$14, 1), 0))</f>
        <v>0</v>
      </c>
      <c r="AB6" s="22">
        <f t="shared" ref="AB6:AB13" si="14">IF(OR(Z6="TO", Z6="TIME"), 0, IF(Z6&lt;&gt;"", 1, ""))</f>
        <v>0</v>
      </c>
      <c r="AC6" s="43"/>
      <c r="AD6" s="22" t="s">
        <v>88</v>
      </c>
      <c r="AE6" s="22">
        <f t="shared" ref="AE6:AE13" si="15">IF(OR(AD6="NT", AD6="TIME"), 0, IF(_xlfn.RANK.EQ(AD6, $AD$6:$AD$14, 1)&lt;=10, 11 - _xlfn.RANK.EQ(AD6, $AD$6:$AD$14, 1), 0))</f>
        <v>0</v>
      </c>
      <c r="AF6" s="22">
        <f t="shared" ref="AF6:AF13" si="16">IF(OR(AD6="TO", AD6="TIME"), 0, IF(AD6&lt;&gt;"", 1, ""))</f>
        <v>0</v>
      </c>
      <c r="AG6" s="43"/>
      <c r="AH6" s="22" t="s">
        <v>88</v>
      </c>
      <c r="AI6" s="22">
        <f t="shared" ref="AI6:AI13" si="17">IF(OR(AH6="NT", AH6="TIME"), 0, IF(_xlfn.RANK.EQ(AH6, $AH$6:$AH$14, 1)&lt;=10, 11 - _xlfn.RANK.EQ(AH6, $AH$6:$AH$14, 1), 0))</f>
        <v>0</v>
      </c>
      <c r="AJ6" s="22">
        <f t="shared" ref="AJ6:AJ13" si="18">IF(OR(AH6="TO", AH6="TIME"), 0, IF(AH6&lt;&gt;"", 1, ""))</f>
        <v>0</v>
      </c>
      <c r="AK6" s="43"/>
      <c r="AL6" s="22" t="s">
        <v>88</v>
      </c>
      <c r="AM6" s="22">
        <f t="shared" ref="AM6:AM13" si="19">IF(OR(AL6="NT", AL6="TIME"), 0, IF(_xlfn.RANK.EQ(AL6, $AL$6:$AL$14, 1)&lt;=10, 11 - _xlfn.RANK.EQ(AL6, $AL$6:$AL$14, 1), 0))</f>
        <v>0</v>
      </c>
      <c r="AN6" s="22">
        <f t="shared" ref="AN6:AN13" si="20">IF(OR(AL6="TO", AL6="TIME"), 0, IF(AL6&lt;&gt;"", 1, ""))</f>
        <v>0</v>
      </c>
      <c r="AO6" s="43"/>
      <c r="AP6" s="22" t="s">
        <v>88</v>
      </c>
      <c r="AQ6" s="22">
        <f t="shared" ref="AQ6:AQ13" si="21">IF(OR(AP6="NT", AP6="TIME"), 0, IF(_xlfn.RANK.EQ(AP6, $AP$6:$AP$14, 1)&lt;=10, 11 - _xlfn.RANK.EQ(AP6, $AP$6:$AP$14, 1), 0))</f>
        <v>0</v>
      </c>
      <c r="AR6" s="22">
        <f t="shared" ref="AR6:AR13" si="22">IF(OR(AP6="TO", AP6="TIME"), 0, IF(AP6&lt;&gt;"", 1, ""))</f>
        <v>0</v>
      </c>
      <c r="AS6" s="43"/>
      <c r="AT6" s="22">
        <f t="shared" ref="AT6:AT13" si="23">AR6+AN6+AJ6+AF6+AB6+X6+T6+P6+L6+H6</f>
        <v>4</v>
      </c>
    </row>
    <row r="7">
      <c r="A7" s="24">
        <f t="shared" si="1"/>
        <v>2</v>
      </c>
      <c r="B7" s="20" t="s">
        <v>170</v>
      </c>
      <c r="C7" s="21"/>
      <c r="D7" s="42">
        <f t="shared" si="2"/>
        <v>20</v>
      </c>
      <c r="E7" s="43"/>
      <c r="F7" s="22" t="s">
        <v>87</v>
      </c>
      <c r="G7" s="22">
        <f t="shared" si="3"/>
        <v>0</v>
      </c>
      <c r="H7" s="22">
        <f t="shared" si="4"/>
        <v>1</v>
      </c>
      <c r="I7" s="43"/>
      <c r="J7" s="22">
        <v>4.53</v>
      </c>
      <c r="K7" s="22">
        <f t="shared" si="5"/>
        <v>10</v>
      </c>
      <c r="L7" s="22">
        <f t="shared" si="6"/>
        <v>1</v>
      </c>
      <c r="M7" s="43"/>
      <c r="N7" s="22" t="s">
        <v>87</v>
      </c>
      <c r="O7" s="22">
        <f t="shared" si="7"/>
        <v>0</v>
      </c>
      <c r="P7" s="22">
        <f t="shared" si="8"/>
        <v>1</v>
      </c>
      <c r="Q7" s="43"/>
      <c r="R7" s="22" t="s">
        <v>87</v>
      </c>
      <c r="S7" s="22">
        <f t="shared" si="9"/>
        <v>0</v>
      </c>
      <c r="T7" s="22">
        <f t="shared" si="10"/>
        <v>1</v>
      </c>
      <c r="U7" s="43"/>
      <c r="V7" s="22" t="s">
        <v>87</v>
      </c>
      <c r="W7" s="22">
        <f t="shared" si="11"/>
        <v>0</v>
      </c>
      <c r="X7" s="22">
        <f t="shared" si="12"/>
        <v>1</v>
      </c>
      <c r="Y7" s="6"/>
      <c r="Z7" s="22">
        <v>11.18</v>
      </c>
      <c r="AA7" s="22">
        <f t="shared" si="13"/>
        <v>10</v>
      </c>
      <c r="AB7" s="22">
        <f t="shared" si="14"/>
        <v>1</v>
      </c>
      <c r="AC7" s="43"/>
      <c r="AD7" s="22" t="s">
        <v>88</v>
      </c>
      <c r="AE7" s="22">
        <f t="shared" si="15"/>
        <v>0</v>
      </c>
      <c r="AF7" s="22">
        <f t="shared" si="16"/>
        <v>0</v>
      </c>
      <c r="AG7" s="43"/>
      <c r="AH7" s="22" t="s">
        <v>88</v>
      </c>
      <c r="AI7" s="22">
        <f t="shared" si="17"/>
        <v>0</v>
      </c>
      <c r="AJ7" s="22">
        <f t="shared" si="18"/>
        <v>0</v>
      </c>
      <c r="AK7" s="43"/>
      <c r="AL7" s="22" t="s">
        <v>88</v>
      </c>
      <c r="AM7" s="22">
        <f t="shared" si="19"/>
        <v>0</v>
      </c>
      <c r="AN7" s="22">
        <f t="shared" si="20"/>
        <v>0</v>
      </c>
      <c r="AO7" s="43"/>
      <c r="AP7" s="22" t="s">
        <v>88</v>
      </c>
      <c r="AQ7" s="22">
        <f t="shared" si="21"/>
        <v>0</v>
      </c>
      <c r="AR7" s="22">
        <f t="shared" si="22"/>
        <v>0</v>
      </c>
      <c r="AS7" s="43"/>
      <c r="AT7" s="22">
        <f t="shared" si="23"/>
        <v>6</v>
      </c>
    </row>
    <row r="8">
      <c r="A8" s="24">
        <f t="shared" si="1"/>
        <v>3</v>
      </c>
      <c r="B8" s="20" t="s">
        <v>171</v>
      </c>
      <c r="C8" s="21"/>
      <c r="D8" s="42">
        <f t="shared" si="2"/>
        <v>10</v>
      </c>
      <c r="E8" s="43"/>
      <c r="F8" s="22">
        <v>5.58</v>
      </c>
      <c r="G8" s="22">
        <f t="shared" si="3"/>
        <v>10</v>
      </c>
      <c r="H8" s="22">
        <f t="shared" si="4"/>
        <v>1</v>
      </c>
      <c r="I8" s="43"/>
      <c r="J8" s="22" t="s">
        <v>87</v>
      </c>
      <c r="K8" s="22">
        <f t="shared" si="5"/>
        <v>0</v>
      </c>
      <c r="L8" s="22">
        <f t="shared" si="6"/>
        <v>1</v>
      </c>
      <c r="M8" s="43"/>
      <c r="N8" s="22" t="s">
        <v>87</v>
      </c>
      <c r="O8" s="22">
        <f t="shared" si="7"/>
        <v>0</v>
      </c>
      <c r="P8" s="22">
        <f t="shared" si="8"/>
        <v>1</v>
      </c>
      <c r="Q8" s="43"/>
      <c r="R8" s="22" t="s">
        <v>87</v>
      </c>
      <c r="S8" s="22">
        <f t="shared" si="9"/>
        <v>0</v>
      </c>
      <c r="T8" s="22">
        <f t="shared" si="10"/>
        <v>1</v>
      </c>
      <c r="U8" s="43"/>
      <c r="V8" s="22" t="s">
        <v>87</v>
      </c>
      <c r="W8" s="22">
        <f t="shared" si="11"/>
        <v>0</v>
      </c>
      <c r="X8" s="22">
        <f t="shared" si="12"/>
        <v>1</v>
      </c>
      <c r="Y8" s="6"/>
      <c r="Z8" s="22" t="s">
        <v>87</v>
      </c>
      <c r="AA8" s="22">
        <f t="shared" si="13"/>
        <v>0</v>
      </c>
      <c r="AB8" s="22">
        <f t="shared" si="14"/>
        <v>1</v>
      </c>
      <c r="AC8" s="43"/>
      <c r="AD8" s="22" t="s">
        <v>88</v>
      </c>
      <c r="AE8" s="22">
        <f t="shared" si="15"/>
        <v>0</v>
      </c>
      <c r="AF8" s="22">
        <f t="shared" si="16"/>
        <v>0</v>
      </c>
      <c r="AG8" s="43"/>
      <c r="AH8" s="22" t="s">
        <v>88</v>
      </c>
      <c r="AI8" s="22">
        <f t="shared" si="17"/>
        <v>0</v>
      </c>
      <c r="AJ8" s="22">
        <f t="shared" si="18"/>
        <v>0</v>
      </c>
      <c r="AK8" s="43"/>
      <c r="AL8" s="22" t="s">
        <v>88</v>
      </c>
      <c r="AM8" s="22">
        <f t="shared" si="19"/>
        <v>0</v>
      </c>
      <c r="AN8" s="22">
        <f t="shared" si="20"/>
        <v>0</v>
      </c>
      <c r="AO8" s="43"/>
      <c r="AP8" s="22" t="s">
        <v>88</v>
      </c>
      <c r="AQ8" s="22">
        <f t="shared" si="21"/>
        <v>0</v>
      </c>
      <c r="AR8" s="22">
        <f t="shared" si="22"/>
        <v>0</v>
      </c>
      <c r="AS8" s="43"/>
      <c r="AT8" s="22">
        <f t="shared" si="23"/>
        <v>6</v>
      </c>
    </row>
    <row r="9">
      <c r="A9" s="24">
        <f t="shared" si="1"/>
        <v>4</v>
      </c>
      <c r="B9" s="20" t="s">
        <v>172</v>
      </c>
      <c r="C9" s="21"/>
      <c r="D9" s="42">
        <f t="shared" si="2"/>
        <v>9</v>
      </c>
      <c r="E9" s="43"/>
      <c r="F9" s="22">
        <v>6.99</v>
      </c>
      <c r="G9" s="22">
        <f t="shared" si="3"/>
        <v>9</v>
      </c>
      <c r="H9" s="22">
        <f t="shared" si="4"/>
        <v>1</v>
      </c>
      <c r="I9" s="43"/>
      <c r="J9" s="22" t="s">
        <v>87</v>
      </c>
      <c r="K9" s="22">
        <f t="shared" si="5"/>
        <v>0</v>
      </c>
      <c r="L9" s="22">
        <f t="shared" si="6"/>
        <v>1</v>
      </c>
      <c r="M9" s="43"/>
      <c r="N9" s="22" t="s">
        <v>87</v>
      </c>
      <c r="O9" s="22">
        <f t="shared" si="7"/>
        <v>0</v>
      </c>
      <c r="P9" s="22">
        <f t="shared" si="8"/>
        <v>1</v>
      </c>
      <c r="Q9" s="43"/>
      <c r="R9" s="22" t="s">
        <v>87</v>
      </c>
      <c r="S9" s="22">
        <f t="shared" si="9"/>
        <v>0</v>
      </c>
      <c r="T9" s="22">
        <f t="shared" si="10"/>
        <v>1</v>
      </c>
      <c r="U9" s="43"/>
      <c r="V9" s="22" t="s">
        <v>88</v>
      </c>
      <c r="W9" s="22">
        <f t="shared" si="11"/>
        <v>0</v>
      </c>
      <c r="X9" s="22">
        <f t="shared" si="12"/>
        <v>0</v>
      </c>
      <c r="Y9" s="6"/>
      <c r="Z9" s="22" t="s">
        <v>88</v>
      </c>
      <c r="AA9" s="22">
        <f t="shared" si="13"/>
        <v>0</v>
      </c>
      <c r="AB9" s="22">
        <f t="shared" si="14"/>
        <v>0</v>
      </c>
      <c r="AC9" s="43"/>
      <c r="AD9" s="22" t="s">
        <v>88</v>
      </c>
      <c r="AE9" s="22">
        <f t="shared" si="15"/>
        <v>0</v>
      </c>
      <c r="AF9" s="22">
        <f t="shared" si="16"/>
        <v>0</v>
      </c>
      <c r="AG9" s="43"/>
      <c r="AH9" s="22" t="s">
        <v>88</v>
      </c>
      <c r="AI9" s="22">
        <f t="shared" si="17"/>
        <v>0</v>
      </c>
      <c r="AJ9" s="22">
        <f t="shared" si="18"/>
        <v>0</v>
      </c>
      <c r="AK9" s="43"/>
      <c r="AL9" s="22" t="s">
        <v>88</v>
      </c>
      <c r="AM9" s="22">
        <f t="shared" si="19"/>
        <v>0</v>
      </c>
      <c r="AN9" s="22">
        <f t="shared" si="20"/>
        <v>0</v>
      </c>
      <c r="AO9" s="43"/>
      <c r="AP9" s="22" t="s">
        <v>88</v>
      </c>
      <c r="AQ9" s="22">
        <f t="shared" si="21"/>
        <v>0</v>
      </c>
      <c r="AR9" s="22">
        <f t="shared" si="22"/>
        <v>0</v>
      </c>
      <c r="AS9" s="43"/>
      <c r="AT9" s="22">
        <f t="shared" si="23"/>
        <v>4</v>
      </c>
    </row>
    <row r="10">
      <c r="A10" s="24">
        <f t="shared" si="1"/>
        <v>5</v>
      </c>
      <c r="B10" s="20" t="s">
        <v>173</v>
      </c>
      <c r="C10" s="21"/>
      <c r="D10" s="42">
        <f t="shared" si="2"/>
        <v>0</v>
      </c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/>
      <c r="S10" s="22"/>
      <c r="T10" s="22"/>
      <c r="U10" s="43"/>
      <c r="V10" s="22" t="s">
        <v>87</v>
      </c>
      <c r="W10" s="22">
        <f t="shared" si="11"/>
        <v>0</v>
      </c>
      <c r="X10" s="22">
        <f t="shared" si="12"/>
        <v>1</v>
      </c>
      <c r="Y10" s="6"/>
      <c r="Z10" s="22" t="s">
        <v>87</v>
      </c>
      <c r="AA10" s="22">
        <f t="shared" si="13"/>
        <v>0</v>
      </c>
      <c r="AB10" s="22">
        <f t="shared" si="14"/>
        <v>1</v>
      </c>
      <c r="AC10" s="43"/>
      <c r="AD10" s="22" t="s">
        <v>88</v>
      </c>
      <c r="AE10" s="22">
        <f t="shared" si="15"/>
        <v>0</v>
      </c>
      <c r="AF10" s="22">
        <f t="shared" si="16"/>
        <v>0</v>
      </c>
      <c r="AG10" s="43"/>
      <c r="AH10" s="22" t="s">
        <v>88</v>
      </c>
      <c r="AI10" s="22">
        <f t="shared" si="17"/>
        <v>0</v>
      </c>
      <c r="AJ10" s="22">
        <f t="shared" si="18"/>
        <v>0</v>
      </c>
      <c r="AK10" s="43"/>
      <c r="AL10" s="22" t="s">
        <v>88</v>
      </c>
      <c r="AM10" s="22">
        <f t="shared" si="19"/>
        <v>0</v>
      </c>
      <c r="AN10" s="22">
        <f t="shared" si="20"/>
        <v>0</v>
      </c>
      <c r="AO10" s="43"/>
      <c r="AP10" s="22" t="s">
        <v>88</v>
      </c>
      <c r="AQ10" s="22">
        <f t="shared" si="21"/>
        <v>0</v>
      </c>
      <c r="AR10" s="22">
        <f t="shared" si="22"/>
        <v>0</v>
      </c>
      <c r="AS10" s="43"/>
      <c r="AT10" s="22">
        <f t="shared" si="23"/>
        <v>2</v>
      </c>
    </row>
    <row r="11">
      <c r="A11" s="24">
        <f t="shared" si="1"/>
        <v>6</v>
      </c>
      <c r="B11" s="20" t="s">
        <v>174</v>
      </c>
      <c r="C11" s="21"/>
      <c r="D11" s="42">
        <f t="shared" si="2"/>
        <v>0</v>
      </c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 t="s">
        <v>87</v>
      </c>
      <c r="W11" s="22">
        <f t="shared" si="11"/>
        <v>0</v>
      </c>
      <c r="X11" s="22">
        <f t="shared" si="12"/>
        <v>1</v>
      </c>
      <c r="Y11" s="6"/>
      <c r="Z11" s="22" t="s">
        <v>87</v>
      </c>
      <c r="AA11" s="22">
        <f t="shared" si="13"/>
        <v>0</v>
      </c>
      <c r="AB11" s="22">
        <f t="shared" si="14"/>
        <v>1</v>
      </c>
      <c r="AC11" s="43"/>
      <c r="AD11" s="22" t="s">
        <v>88</v>
      </c>
      <c r="AE11" s="22">
        <f t="shared" si="15"/>
        <v>0</v>
      </c>
      <c r="AF11" s="22">
        <f t="shared" si="16"/>
        <v>0</v>
      </c>
      <c r="AG11" s="43"/>
      <c r="AH11" s="22" t="s">
        <v>88</v>
      </c>
      <c r="AI11" s="22">
        <f t="shared" si="17"/>
        <v>0</v>
      </c>
      <c r="AJ11" s="22">
        <f t="shared" si="18"/>
        <v>0</v>
      </c>
      <c r="AK11" s="43"/>
      <c r="AL11" s="22" t="s">
        <v>88</v>
      </c>
      <c r="AM11" s="22">
        <f t="shared" si="19"/>
        <v>0</v>
      </c>
      <c r="AN11" s="22">
        <f t="shared" si="20"/>
        <v>0</v>
      </c>
      <c r="AO11" s="43"/>
      <c r="AP11" s="22" t="s">
        <v>88</v>
      </c>
      <c r="AQ11" s="22">
        <f t="shared" si="21"/>
        <v>0</v>
      </c>
      <c r="AR11" s="22">
        <f t="shared" si="22"/>
        <v>0</v>
      </c>
      <c r="AS11" s="43"/>
      <c r="AT11" s="22">
        <f t="shared" si="23"/>
        <v>2</v>
      </c>
    </row>
    <row r="12">
      <c r="A12" s="24">
        <f t="shared" si="1"/>
        <v>7</v>
      </c>
      <c r="B12" s="20" t="s">
        <v>175</v>
      </c>
      <c r="C12" s="21"/>
      <c r="D12" s="42">
        <f t="shared" si="2"/>
        <v>0</v>
      </c>
      <c r="E12" s="43"/>
      <c r="F12" s="22" t="s">
        <v>87</v>
      </c>
      <c r="G12" s="22">
        <f>IF(OR(F12="NT", F12="TIME"), 0, IF(_xlfn.RANK.EQ(F12, $F$6:$F$14, 1)&lt;=10, 11 - _xlfn.RANK.EQ(F12, $F$6:$F$14, 1), 0))</f>
        <v>0</v>
      </c>
      <c r="H12" s="22">
        <f>IF(OR(F12="TO", F12="TIME"), 0, IF(F12&lt;&gt;"", 1, ""))</f>
        <v>1</v>
      </c>
      <c r="I12" s="43"/>
      <c r="J12" s="22" t="s">
        <v>87</v>
      </c>
      <c r="K12" s="22">
        <f>IF(OR(J12="NT", J12="TIME"), 0, IF(_xlfn.RANK.EQ(J12, $J$6:$J$14, 1)&lt;=10, 11 - _xlfn.RANK.EQ(J12, $J$6:$J$14, 1), 0))</f>
        <v>0</v>
      </c>
      <c r="L12" s="22">
        <f>IF(OR(J12="TO", J12="TIME"), 0, IF(J12&lt;&gt;"", 1, ""))</f>
        <v>1</v>
      </c>
      <c r="M12" s="43"/>
      <c r="N12" s="22" t="s">
        <v>88</v>
      </c>
      <c r="O12" s="22">
        <f t="shared" ref="O12:O13" si="24">IF(OR(N12="NT", N12="TIME"), 0, IF(_xlfn.RANK.EQ(N12, $N$6:$N$14, 1)&lt;=10, 11 - _xlfn.RANK.EQ(N12, $N$6:$N$14, 1), 0))</f>
        <v>0</v>
      </c>
      <c r="P12" s="22">
        <f t="shared" ref="P12:P13" si="25">IF(OR(N12="TO", N12="TIME"), 0, IF(N12&lt;&gt;"", 1, ""))</f>
        <v>0</v>
      </c>
      <c r="Q12" s="43"/>
      <c r="R12" s="22" t="s">
        <v>88</v>
      </c>
      <c r="S12" s="22">
        <f t="shared" ref="S12:S13" si="26">IF(OR(R12="NT", R12="TIME"), 0, IF(_xlfn.RANK.EQ(R12, $R$6:$R$14, 1)&lt;=10, 11 - _xlfn.RANK.EQ(R12, $R$6:$R$14, 1), 0))</f>
        <v>0</v>
      </c>
      <c r="T12" s="22">
        <f t="shared" ref="T12:T13" si="27">IF(OR(R12="TO", R12="TIME"), 0, IF(R12&lt;&gt;"", 1, ""))</f>
        <v>0</v>
      </c>
      <c r="U12" s="43"/>
      <c r="V12" s="22" t="s">
        <v>88</v>
      </c>
      <c r="W12" s="22">
        <f t="shared" si="11"/>
        <v>0</v>
      </c>
      <c r="X12" s="22">
        <f t="shared" si="12"/>
        <v>0</v>
      </c>
      <c r="Y12" s="6"/>
      <c r="Z12" s="22" t="s">
        <v>88</v>
      </c>
      <c r="AA12" s="22">
        <f t="shared" si="13"/>
        <v>0</v>
      </c>
      <c r="AB12" s="22">
        <f t="shared" si="14"/>
        <v>0</v>
      </c>
      <c r="AC12" s="43"/>
      <c r="AD12" s="22" t="s">
        <v>88</v>
      </c>
      <c r="AE12" s="22">
        <f t="shared" si="15"/>
        <v>0</v>
      </c>
      <c r="AF12" s="22">
        <f t="shared" si="16"/>
        <v>0</v>
      </c>
      <c r="AG12" s="43"/>
      <c r="AH12" s="22" t="s">
        <v>88</v>
      </c>
      <c r="AI12" s="22">
        <f t="shared" si="17"/>
        <v>0</v>
      </c>
      <c r="AJ12" s="22">
        <f t="shared" si="18"/>
        <v>0</v>
      </c>
      <c r="AK12" s="43"/>
      <c r="AL12" s="22" t="s">
        <v>88</v>
      </c>
      <c r="AM12" s="22">
        <f t="shared" si="19"/>
        <v>0</v>
      </c>
      <c r="AN12" s="22">
        <f t="shared" si="20"/>
        <v>0</v>
      </c>
      <c r="AO12" s="43"/>
      <c r="AP12" s="22" t="s">
        <v>88</v>
      </c>
      <c r="AQ12" s="22">
        <f t="shared" si="21"/>
        <v>0</v>
      </c>
      <c r="AR12" s="22">
        <f t="shared" si="22"/>
        <v>0</v>
      </c>
      <c r="AS12" s="43"/>
      <c r="AT12" s="22">
        <f t="shared" si="23"/>
        <v>2</v>
      </c>
    </row>
    <row r="13">
      <c r="A13" s="24">
        <f t="shared" si="1"/>
        <v>8</v>
      </c>
      <c r="B13" s="20" t="s">
        <v>176</v>
      </c>
      <c r="C13" s="21"/>
      <c r="D13" s="42">
        <f t="shared" si="2"/>
        <v>0</v>
      </c>
      <c r="E13" s="43"/>
      <c r="F13" s="22"/>
      <c r="G13" s="22"/>
      <c r="H13" s="22"/>
      <c r="I13" s="43"/>
      <c r="J13" s="22"/>
      <c r="K13" s="22"/>
      <c r="L13" s="22"/>
      <c r="M13" s="43"/>
      <c r="N13" s="22" t="s">
        <v>87</v>
      </c>
      <c r="O13" s="22">
        <f t="shared" si="24"/>
        <v>0</v>
      </c>
      <c r="P13" s="22">
        <f t="shared" si="25"/>
        <v>1</v>
      </c>
      <c r="Q13" s="43"/>
      <c r="R13" s="22" t="s">
        <v>88</v>
      </c>
      <c r="S13" s="22">
        <f t="shared" si="26"/>
        <v>0</v>
      </c>
      <c r="T13" s="22">
        <f t="shared" si="27"/>
        <v>0</v>
      </c>
      <c r="U13" s="43"/>
      <c r="V13" s="22" t="s">
        <v>88</v>
      </c>
      <c r="W13" s="22">
        <f t="shared" si="11"/>
        <v>0</v>
      </c>
      <c r="X13" s="22">
        <f t="shared" si="12"/>
        <v>0</v>
      </c>
      <c r="Y13" s="6"/>
      <c r="Z13" s="22" t="s">
        <v>88</v>
      </c>
      <c r="AA13" s="22">
        <f t="shared" si="13"/>
        <v>0</v>
      </c>
      <c r="AB13" s="22">
        <f t="shared" si="14"/>
        <v>0</v>
      </c>
      <c r="AC13" s="43"/>
      <c r="AD13" s="22" t="s">
        <v>88</v>
      </c>
      <c r="AE13" s="22">
        <f t="shared" si="15"/>
        <v>0</v>
      </c>
      <c r="AF13" s="22">
        <f t="shared" si="16"/>
        <v>0</v>
      </c>
      <c r="AG13" s="43"/>
      <c r="AH13" s="22" t="s">
        <v>88</v>
      </c>
      <c r="AI13" s="22">
        <f t="shared" si="17"/>
        <v>0</v>
      </c>
      <c r="AJ13" s="22">
        <f t="shared" si="18"/>
        <v>0</v>
      </c>
      <c r="AK13" s="43"/>
      <c r="AL13" s="22" t="s">
        <v>88</v>
      </c>
      <c r="AM13" s="22">
        <f t="shared" si="19"/>
        <v>0</v>
      </c>
      <c r="AN13" s="22">
        <f t="shared" si="20"/>
        <v>0</v>
      </c>
      <c r="AO13" s="43"/>
      <c r="AP13" s="22" t="s">
        <v>88</v>
      </c>
      <c r="AQ13" s="22">
        <f t="shared" si="21"/>
        <v>0</v>
      </c>
      <c r="AR13" s="22">
        <f t="shared" si="22"/>
        <v>0</v>
      </c>
      <c r="AS13" s="43"/>
      <c r="AT13" s="22">
        <f t="shared" si="23"/>
        <v>1</v>
      </c>
    </row>
    <row r="14">
      <c r="A14" s="24"/>
      <c r="B14" s="24"/>
      <c r="C14" s="21"/>
      <c r="D14" s="42"/>
      <c r="E14" s="43"/>
      <c r="F14" s="22"/>
      <c r="G14" s="22"/>
      <c r="H14" s="22"/>
      <c r="I14" s="43"/>
      <c r="J14" s="22"/>
      <c r="K14" s="22"/>
      <c r="L14" s="22"/>
      <c r="M14" s="43"/>
      <c r="N14" s="22"/>
      <c r="O14" s="22"/>
      <c r="P14" s="22"/>
      <c r="Q14" s="43"/>
      <c r="R14" s="22"/>
      <c r="S14" s="22"/>
      <c r="T14" s="22"/>
      <c r="U14" s="43"/>
      <c r="V14" s="22"/>
      <c r="W14" s="22"/>
      <c r="X14" s="22"/>
      <c r="Y14" s="6"/>
      <c r="Z14" s="22"/>
      <c r="AA14" s="22"/>
      <c r="AB14" s="22"/>
      <c r="AC14" s="43"/>
      <c r="AD14" s="22"/>
      <c r="AE14" s="22"/>
      <c r="AF14" s="22"/>
      <c r="AG14" s="43"/>
      <c r="AH14" s="22"/>
      <c r="AI14" s="22"/>
      <c r="AJ14" s="22"/>
      <c r="AK14" s="43"/>
      <c r="AL14" s="22"/>
      <c r="AM14" s="22"/>
      <c r="AN14" s="22"/>
      <c r="AO14" s="43"/>
      <c r="AP14" s="22"/>
      <c r="AQ14" s="22"/>
      <c r="AR14" s="22"/>
      <c r="AS14" s="43"/>
      <c r="AT14" s="22"/>
    </row>
    <row r="15">
      <c r="A15" s="4"/>
      <c r="B15" s="4"/>
      <c r="C15" s="6"/>
      <c r="D15" s="5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6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</row>
    <row r="16">
      <c r="A16" s="15"/>
      <c r="B16" s="15" t="s">
        <v>86</v>
      </c>
      <c r="C16" s="6"/>
      <c r="D16" s="5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6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</row>
    <row r="17">
      <c r="A17" s="55"/>
      <c r="B17" s="55"/>
      <c r="C17" s="21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6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</row>
    <row r="18">
      <c r="A18" s="24">
        <f t="shared" ref="A18:A29" si="28">ROW(A2)-ROW($A$2)+1</f>
        <v>1</v>
      </c>
      <c r="B18" s="24" t="s">
        <v>171</v>
      </c>
      <c r="C18" s="21"/>
      <c r="D18" s="42">
        <f t="shared" ref="D18:D29" si="29">G18+K18+O18+S18+W18+AA18+AE18+AI18+AM18+AQ18</f>
        <v>42.5</v>
      </c>
      <c r="E18" s="43"/>
      <c r="F18" s="22" t="s">
        <v>87</v>
      </c>
      <c r="G18" s="22">
        <f t="shared" ref="G18:G22" si="30">IF(F18="NT", 0, IF(_xlfn.RANK.EQ(F18, $F$18:$F$29, 1)&lt;=10, 11 - _xlfn.RANK.EQ(F18, $F$18:$F$29, 1), 0))</f>
        <v>0</v>
      </c>
      <c r="H18" s="22">
        <f t="shared" ref="H18:H22" si="31">IF(F18="TO", 0, IF(F18&lt;&gt;"", 1, ""))</f>
        <v>1</v>
      </c>
      <c r="I18" s="43"/>
      <c r="J18" s="22">
        <v>16.59</v>
      </c>
      <c r="K18" s="22">
        <f t="shared" ref="K18:K22" si="32">IF(OR(J18="NT", J18="TIME"), 0, IF(_xlfn.RANK.EQ(J18, $J$18:$J$29, 1)&lt;=10, 11 - _xlfn.RANK.EQ(J18, $J$18:$J$29, 1), 0))</f>
        <v>9</v>
      </c>
      <c r="L18" s="22">
        <f t="shared" ref="L18:L22" si="33">IF(OR(J18="TO", J18="TIME"), 0, IF(J18&lt;&gt;"", 1, ""))</f>
        <v>1</v>
      </c>
      <c r="M18" s="43"/>
      <c r="N18" s="22">
        <v>15.45</v>
      </c>
      <c r="O18" s="22">
        <v>7.5</v>
      </c>
      <c r="P18" s="22">
        <f t="shared" ref="P18:P22" si="34">IF(OR(N18="TO", N18="TIME"), 0, IF(N18&lt;&gt;"", 1, ""))</f>
        <v>1</v>
      </c>
      <c r="Q18" s="43"/>
      <c r="R18" s="22">
        <v>15.41</v>
      </c>
      <c r="S18" s="22">
        <f t="shared" ref="S18:S28" si="35">IF(OR(R18="NT", R18="TIME"), 0, IF(_xlfn.RANK.EQ(R18, $R$18:$R$29, 1)&lt;=10, 11 - _xlfn.RANK.EQ(R18, $R$18:$R$29, 1), 0))</f>
        <v>7</v>
      </c>
      <c r="T18" s="22">
        <f t="shared" ref="T18:T29" si="36">IF(OR(R18="TO", R18="TIME"), 0, IF(R18&lt;&gt;"", 1, ""))</f>
        <v>1</v>
      </c>
      <c r="U18" s="43"/>
      <c r="V18" s="22">
        <v>16.06</v>
      </c>
      <c r="W18" s="22">
        <f t="shared" ref="W18:W20" si="37">IF(OR(V18="NT", V18="TIME"), 0, IF(_xlfn.RANK.EQ(V18, $V$18:$V$29, 1)&lt;=10, 11 - _xlfn.RANK.EQ(V18, $V$18:$V$29, 1), 0))</f>
        <v>9</v>
      </c>
      <c r="X18" s="22">
        <f t="shared" ref="X18:X29" si="38">IF(OR(V18="TO", V18="TIME"), 0, IF(V18&lt;&gt;"", 1, ""))</f>
        <v>1</v>
      </c>
      <c r="Y18" s="6"/>
      <c r="Z18" s="22">
        <v>14.25</v>
      </c>
      <c r="AA18" s="22">
        <f t="shared" ref="AA18:AA20" si="39">IF(OR(Z18="NT", Z18="TIME"), 0, IF(_xlfn.RANK.EQ(Z18, $Z$18:$Z$29, 1)&lt;=10, 11 - _xlfn.RANK.EQ(Z18, $Z$18:$Z$29, 1), 0))</f>
        <v>10</v>
      </c>
      <c r="AB18" s="22">
        <f t="shared" ref="AB18:AB29" si="40">IF(OR(Z18="TO", Z18="TIME"), 0, IF(Z18&lt;&gt;"", 1, ""))</f>
        <v>1</v>
      </c>
      <c r="AC18" s="43"/>
      <c r="AD18" s="22" t="s">
        <v>88</v>
      </c>
      <c r="AE18" s="22">
        <f t="shared" ref="AE18:AE29" si="41">IF(OR(AD18="NT", AD18="TIME"), 0, IF(_xlfn.RANK.EQ(AD18, $AD$18:$AD$29, 1)&lt;=10, 11 - _xlfn.RANK.EQ(AD18, $AD$18:$AD$29, 1), 0))</f>
        <v>0</v>
      </c>
      <c r="AF18" s="22">
        <f t="shared" ref="AF18:AF29" si="42">IF(OR(AD18="TO", AD18="TIME"), 0, IF(AD18&lt;&gt;"", 1, ""))</f>
        <v>0</v>
      </c>
      <c r="AG18" s="43"/>
      <c r="AH18" s="22" t="s">
        <v>88</v>
      </c>
      <c r="AI18" s="22">
        <f t="shared" ref="AI18:AI29" si="43">IF(OR(AH18="NT", AH18="TIME"), 0, IF(_xlfn.RANK.EQ(AH18, $AH$18:$AH$29, 1)&lt;=10, 11 - _xlfn.RANK.EQ(AH18, $AH$18:$AH$29, 1), 0))</f>
        <v>0</v>
      </c>
      <c r="AJ18" s="22">
        <f t="shared" ref="AJ18:AJ29" si="44">IF(OR(AH18="TO", AH18="TIME"), 0, IF(AH18&lt;&gt;"", 1, ""))</f>
        <v>0</v>
      </c>
      <c r="AK18" s="43"/>
      <c r="AL18" s="22" t="s">
        <v>88</v>
      </c>
      <c r="AM18" s="22">
        <f t="shared" ref="AM18:AM29" si="45">IF(OR(AL18="NT", AL18="TIME"), 0, IF(_xlfn.RANK.EQ(AL18, $AL$18:$AL$29, 1)&lt;=10, 11 - _xlfn.RANK.EQ(AL18, $AL$18:$AL$29, 1), 0))</f>
        <v>0</v>
      </c>
      <c r="AN18" s="22">
        <f t="shared" ref="AN18:AN29" si="46">IF(OR(AL18="TO", AL18="TIME"), 0, IF(AL18&lt;&gt;"", 1, ""))</f>
        <v>0</v>
      </c>
      <c r="AO18" s="43"/>
      <c r="AP18" s="22" t="s">
        <v>88</v>
      </c>
      <c r="AQ18" s="22">
        <f t="shared" ref="AQ18:AQ29" si="47">IF(OR(AP18="NT", AP18="TIME"), 0, IF(_xlfn.RANK.EQ(AP18, $AP$18:$AP$29, 1)&lt;=10, 11 - _xlfn.RANK.EQ(AP18, $AP$18:$AP$29, 1), 0))</f>
        <v>0</v>
      </c>
      <c r="AR18" s="22">
        <f t="shared" ref="AR18:AR29" si="48">IF(OR(AP18="TO", AP18="TIME"), 0, IF(AP18&lt;&gt;"", 1, ""))</f>
        <v>0</v>
      </c>
      <c r="AS18" s="43"/>
      <c r="AT18" s="22">
        <f t="shared" ref="AT18:AT29" si="49">AR18+AN18+AJ18+AF18+AB18+X18+T18+P18+L18+H18</f>
        <v>6</v>
      </c>
    </row>
    <row r="19">
      <c r="A19" s="24">
        <f t="shared" si="28"/>
        <v>2</v>
      </c>
      <c r="B19" s="24" t="s">
        <v>170</v>
      </c>
      <c r="C19" s="21"/>
      <c r="D19" s="42">
        <f t="shared" si="29"/>
        <v>38.5</v>
      </c>
      <c r="E19" s="43"/>
      <c r="F19" s="22">
        <v>25.2</v>
      </c>
      <c r="G19" s="22">
        <f t="shared" si="30"/>
        <v>7</v>
      </c>
      <c r="H19" s="22">
        <f t="shared" si="31"/>
        <v>1</v>
      </c>
      <c r="I19" s="43"/>
      <c r="J19" s="22">
        <v>20.49</v>
      </c>
      <c r="K19" s="22">
        <f t="shared" si="32"/>
        <v>5</v>
      </c>
      <c r="L19" s="22">
        <f t="shared" si="33"/>
        <v>1</v>
      </c>
      <c r="M19" s="43"/>
      <c r="N19" s="22">
        <v>15.45</v>
      </c>
      <c r="O19" s="22">
        <v>7.5</v>
      </c>
      <c r="P19" s="22">
        <f t="shared" si="34"/>
        <v>1</v>
      </c>
      <c r="Q19" s="43"/>
      <c r="R19" s="22">
        <v>12.15</v>
      </c>
      <c r="S19" s="22">
        <f t="shared" si="35"/>
        <v>9</v>
      </c>
      <c r="T19" s="22">
        <f t="shared" si="36"/>
        <v>1</v>
      </c>
      <c r="U19" s="43"/>
      <c r="V19" s="22">
        <v>12.19</v>
      </c>
      <c r="W19" s="22">
        <f t="shared" si="37"/>
        <v>10</v>
      </c>
      <c r="X19" s="22">
        <f t="shared" si="38"/>
        <v>1</v>
      </c>
      <c r="Y19" s="6"/>
      <c r="Z19" s="22" t="s">
        <v>87</v>
      </c>
      <c r="AA19" s="22">
        <f t="shared" si="39"/>
        <v>0</v>
      </c>
      <c r="AB19" s="22">
        <f t="shared" si="40"/>
        <v>1</v>
      </c>
      <c r="AC19" s="43"/>
      <c r="AD19" s="22" t="s">
        <v>88</v>
      </c>
      <c r="AE19" s="22">
        <f t="shared" si="41"/>
        <v>0</v>
      </c>
      <c r="AF19" s="22">
        <f t="shared" si="42"/>
        <v>0</v>
      </c>
      <c r="AG19" s="43"/>
      <c r="AH19" s="22" t="s">
        <v>88</v>
      </c>
      <c r="AI19" s="22">
        <f t="shared" si="43"/>
        <v>0</v>
      </c>
      <c r="AJ19" s="22">
        <f t="shared" si="44"/>
        <v>0</v>
      </c>
      <c r="AK19" s="43"/>
      <c r="AL19" s="22" t="s">
        <v>88</v>
      </c>
      <c r="AM19" s="22">
        <f t="shared" si="45"/>
        <v>0</v>
      </c>
      <c r="AN19" s="22">
        <f t="shared" si="46"/>
        <v>0</v>
      </c>
      <c r="AO19" s="43"/>
      <c r="AP19" s="22" t="s">
        <v>88</v>
      </c>
      <c r="AQ19" s="22">
        <f t="shared" si="47"/>
        <v>0</v>
      </c>
      <c r="AR19" s="22">
        <f t="shared" si="48"/>
        <v>0</v>
      </c>
      <c r="AS19" s="43"/>
      <c r="AT19" s="22">
        <f t="shared" si="49"/>
        <v>6</v>
      </c>
    </row>
    <row r="20" ht="15.75" customHeight="1">
      <c r="A20" s="24">
        <f t="shared" si="28"/>
        <v>3</v>
      </c>
      <c r="B20" s="24" t="s">
        <v>172</v>
      </c>
      <c r="C20" s="21"/>
      <c r="D20" s="42">
        <f t="shared" si="29"/>
        <v>34</v>
      </c>
      <c r="E20" s="43"/>
      <c r="F20" s="22">
        <v>16.62</v>
      </c>
      <c r="G20" s="22">
        <f t="shared" si="30"/>
        <v>9</v>
      </c>
      <c r="H20" s="22">
        <f t="shared" si="31"/>
        <v>1</v>
      </c>
      <c r="I20" s="43"/>
      <c r="J20" s="22">
        <v>15.41</v>
      </c>
      <c r="K20" s="22">
        <f t="shared" si="32"/>
        <v>10</v>
      </c>
      <c r="L20" s="22">
        <f t="shared" si="33"/>
        <v>1</v>
      </c>
      <c r="M20" s="43"/>
      <c r="N20" s="22">
        <v>13.5</v>
      </c>
      <c r="O20" s="22">
        <f t="shared" ref="O20:O22" si="50">IF(OR(N20="NT", N20="TIME"), 0, IF(_xlfn.RANK.EQ(N20, $N$18:$N$29, 1)&lt;=10, 11 - _xlfn.RANK.EQ(N20, $N$18:$N$29, 1), 0))</f>
        <v>9</v>
      </c>
      <c r="P20" s="22">
        <f t="shared" si="34"/>
        <v>1</v>
      </c>
      <c r="Q20" s="43"/>
      <c r="R20" s="22">
        <v>26.25</v>
      </c>
      <c r="S20" s="22">
        <f t="shared" si="35"/>
        <v>6</v>
      </c>
      <c r="T20" s="22">
        <f t="shared" si="36"/>
        <v>1</v>
      </c>
      <c r="U20" s="43"/>
      <c r="V20" s="22" t="s">
        <v>88</v>
      </c>
      <c r="W20" s="22">
        <f t="shared" si="37"/>
        <v>0</v>
      </c>
      <c r="X20" s="22">
        <f t="shared" si="38"/>
        <v>0</v>
      </c>
      <c r="Y20" s="6"/>
      <c r="Z20" s="22" t="s">
        <v>88</v>
      </c>
      <c r="AA20" s="22">
        <f t="shared" si="39"/>
        <v>0</v>
      </c>
      <c r="AB20" s="22">
        <f t="shared" si="40"/>
        <v>0</v>
      </c>
      <c r="AC20" s="43"/>
      <c r="AD20" s="22" t="s">
        <v>88</v>
      </c>
      <c r="AE20" s="22">
        <f t="shared" si="41"/>
        <v>0</v>
      </c>
      <c r="AF20" s="22">
        <f t="shared" si="42"/>
        <v>0</v>
      </c>
      <c r="AG20" s="43"/>
      <c r="AH20" s="22" t="s">
        <v>88</v>
      </c>
      <c r="AI20" s="22">
        <f t="shared" si="43"/>
        <v>0</v>
      </c>
      <c r="AJ20" s="22">
        <f t="shared" si="44"/>
        <v>0</v>
      </c>
      <c r="AK20" s="43"/>
      <c r="AL20" s="22" t="s">
        <v>88</v>
      </c>
      <c r="AM20" s="22">
        <f t="shared" si="45"/>
        <v>0</v>
      </c>
      <c r="AN20" s="22">
        <f t="shared" si="46"/>
        <v>0</v>
      </c>
      <c r="AO20" s="43"/>
      <c r="AP20" s="22" t="s">
        <v>88</v>
      </c>
      <c r="AQ20" s="22">
        <f t="shared" si="47"/>
        <v>0</v>
      </c>
      <c r="AR20" s="22">
        <f t="shared" si="48"/>
        <v>0</v>
      </c>
      <c r="AS20" s="43"/>
      <c r="AT20" s="22">
        <f t="shared" si="49"/>
        <v>4</v>
      </c>
    </row>
    <row r="21" ht="15.75" customHeight="1">
      <c r="A21" s="24">
        <f t="shared" si="28"/>
        <v>4</v>
      </c>
      <c r="B21" s="24" t="s">
        <v>177</v>
      </c>
      <c r="C21" s="21"/>
      <c r="D21" s="42">
        <f t="shared" si="29"/>
        <v>30</v>
      </c>
      <c r="E21" s="43"/>
      <c r="F21" s="22">
        <v>20.56</v>
      </c>
      <c r="G21" s="22">
        <f t="shared" si="30"/>
        <v>8</v>
      </c>
      <c r="H21" s="22">
        <f t="shared" si="31"/>
        <v>1</v>
      </c>
      <c r="I21" s="43"/>
      <c r="J21" s="22">
        <v>16.91</v>
      </c>
      <c r="K21" s="22">
        <f t="shared" si="32"/>
        <v>8</v>
      </c>
      <c r="L21" s="22">
        <f t="shared" si="33"/>
        <v>1</v>
      </c>
      <c r="M21" s="43"/>
      <c r="N21" s="75">
        <v>19.0</v>
      </c>
      <c r="O21" s="22">
        <f t="shared" si="50"/>
        <v>6</v>
      </c>
      <c r="P21" s="22">
        <f t="shared" si="34"/>
        <v>1</v>
      </c>
      <c r="Q21" s="43"/>
      <c r="R21" s="22">
        <v>14.43</v>
      </c>
      <c r="S21" s="22">
        <f t="shared" si="35"/>
        <v>8</v>
      </c>
      <c r="T21" s="22">
        <f t="shared" si="36"/>
        <v>1</v>
      </c>
      <c r="U21" s="43"/>
      <c r="V21" s="22" t="s">
        <v>34</v>
      </c>
      <c r="W21" s="22">
        <v>0.0</v>
      </c>
      <c r="X21" s="22">
        <f t="shared" si="38"/>
        <v>0</v>
      </c>
      <c r="Y21" s="6"/>
      <c r="Z21" s="22" t="s">
        <v>34</v>
      </c>
      <c r="AA21" s="22">
        <v>0.0</v>
      </c>
      <c r="AB21" s="22">
        <f t="shared" si="40"/>
        <v>0</v>
      </c>
      <c r="AC21" s="43"/>
      <c r="AD21" s="22" t="s">
        <v>88</v>
      </c>
      <c r="AE21" s="22">
        <f t="shared" si="41"/>
        <v>0</v>
      </c>
      <c r="AF21" s="22">
        <f t="shared" si="42"/>
        <v>0</v>
      </c>
      <c r="AG21" s="43"/>
      <c r="AH21" s="22" t="s">
        <v>88</v>
      </c>
      <c r="AI21" s="22">
        <f t="shared" si="43"/>
        <v>0</v>
      </c>
      <c r="AJ21" s="22">
        <f t="shared" si="44"/>
        <v>0</v>
      </c>
      <c r="AK21" s="43"/>
      <c r="AL21" s="22" t="s">
        <v>88</v>
      </c>
      <c r="AM21" s="22">
        <f t="shared" si="45"/>
        <v>0</v>
      </c>
      <c r="AN21" s="22">
        <f t="shared" si="46"/>
        <v>0</v>
      </c>
      <c r="AO21" s="43"/>
      <c r="AP21" s="22" t="s">
        <v>88</v>
      </c>
      <c r="AQ21" s="22">
        <f t="shared" si="47"/>
        <v>0</v>
      </c>
      <c r="AR21" s="22">
        <f t="shared" si="48"/>
        <v>0</v>
      </c>
      <c r="AS21" s="43"/>
      <c r="AT21" s="22">
        <f t="shared" si="49"/>
        <v>4</v>
      </c>
    </row>
    <row r="22" ht="15.75" customHeight="1">
      <c r="A22" s="24">
        <f t="shared" si="28"/>
        <v>5</v>
      </c>
      <c r="B22" s="24" t="s">
        <v>169</v>
      </c>
      <c r="C22" s="21"/>
      <c r="D22" s="42">
        <f t="shared" si="29"/>
        <v>30</v>
      </c>
      <c r="E22" s="43"/>
      <c r="F22" s="22">
        <v>14.15</v>
      </c>
      <c r="G22" s="22">
        <f t="shared" si="30"/>
        <v>10</v>
      </c>
      <c r="H22" s="22">
        <f t="shared" si="31"/>
        <v>1</v>
      </c>
      <c r="I22" s="43"/>
      <c r="J22" s="22" t="s">
        <v>87</v>
      </c>
      <c r="K22" s="22">
        <f t="shared" si="32"/>
        <v>0</v>
      </c>
      <c r="L22" s="22">
        <f t="shared" si="33"/>
        <v>1</v>
      </c>
      <c r="M22" s="43"/>
      <c r="N22" s="22">
        <v>10.71</v>
      </c>
      <c r="O22" s="22">
        <f t="shared" si="50"/>
        <v>10</v>
      </c>
      <c r="P22" s="22">
        <f t="shared" si="34"/>
        <v>1</v>
      </c>
      <c r="Q22" s="43"/>
      <c r="R22" s="22">
        <v>11.78</v>
      </c>
      <c r="S22" s="22">
        <f t="shared" si="35"/>
        <v>10</v>
      </c>
      <c r="T22" s="22">
        <f t="shared" si="36"/>
        <v>1</v>
      </c>
      <c r="U22" s="43"/>
      <c r="V22" s="22" t="s">
        <v>88</v>
      </c>
      <c r="W22" s="22">
        <f t="shared" ref="W22:W29" si="51">IF(OR(V22="NT", V22="TIME"), 0, IF(_xlfn.RANK.EQ(V22, $V$18:$V$29, 1)&lt;=10, 11 - _xlfn.RANK.EQ(V22, $V$18:$V$29, 1), 0))</f>
        <v>0</v>
      </c>
      <c r="X22" s="22">
        <f t="shared" si="38"/>
        <v>0</v>
      </c>
      <c r="Y22" s="6"/>
      <c r="Z22" s="22" t="s">
        <v>88</v>
      </c>
      <c r="AA22" s="22">
        <f t="shared" ref="AA22:AA29" si="52">IF(OR(Z22="NT", Z22="TIME"), 0, IF(_xlfn.RANK.EQ(Z22, $Z$18:$Z$29, 1)&lt;=10, 11 - _xlfn.RANK.EQ(Z22, $Z$18:$Z$29, 1), 0))</f>
        <v>0</v>
      </c>
      <c r="AB22" s="22">
        <f t="shared" si="40"/>
        <v>0</v>
      </c>
      <c r="AC22" s="43"/>
      <c r="AD22" s="22" t="s">
        <v>88</v>
      </c>
      <c r="AE22" s="22">
        <f t="shared" si="41"/>
        <v>0</v>
      </c>
      <c r="AF22" s="22">
        <f t="shared" si="42"/>
        <v>0</v>
      </c>
      <c r="AG22" s="43"/>
      <c r="AH22" s="22" t="s">
        <v>88</v>
      </c>
      <c r="AI22" s="22">
        <f t="shared" si="43"/>
        <v>0</v>
      </c>
      <c r="AJ22" s="22">
        <f t="shared" si="44"/>
        <v>0</v>
      </c>
      <c r="AK22" s="43"/>
      <c r="AL22" s="22" t="s">
        <v>88</v>
      </c>
      <c r="AM22" s="22">
        <f t="shared" si="45"/>
        <v>0</v>
      </c>
      <c r="AN22" s="22">
        <f t="shared" si="46"/>
        <v>0</v>
      </c>
      <c r="AO22" s="43"/>
      <c r="AP22" s="22" t="s">
        <v>88</v>
      </c>
      <c r="AQ22" s="22">
        <f t="shared" si="47"/>
        <v>0</v>
      </c>
      <c r="AR22" s="22">
        <f t="shared" si="48"/>
        <v>0</v>
      </c>
      <c r="AS22" s="43"/>
      <c r="AT22" s="22">
        <f t="shared" si="49"/>
        <v>4</v>
      </c>
    </row>
    <row r="23" ht="15.75" customHeight="1">
      <c r="A23" s="24">
        <f t="shared" si="28"/>
        <v>6</v>
      </c>
      <c r="B23" s="24" t="s">
        <v>174</v>
      </c>
      <c r="C23" s="21"/>
      <c r="D23" s="42">
        <f t="shared" si="29"/>
        <v>17</v>
      </c>
      <c r="E23" s="43"/>
      <c r="F23" s="22"/>
      <c r="G23" s="22"/>
      <c r="H23" s="22"/>
      <c r="I23" s="43"/>
      <c r="J23" s="22"/>
      <c r="K23" s="22"/>
      <c r="L23" s="22"/>
      <c r="M23" s="43"/>
      <c r="N23" s="22"/>
      <c r="O23" s="22"/>
      <c r="P23" s="22"/>
      <c r="Q23" s="43"/>
      <c r="R23" s="22" t="s">
        <v>87</v>
      </c>
      <c r="S23" s="67">
        <f t="shared" si="35"/>
        <v>0</v>
      </c>
      <c r="T23" s="67">
        <f t="shared" si="36"/>
        <v>1</v>
      </c>
      <c r="U23" s="43"/>
      <c r="V23" s="22">
        <v>22.31</v>
      </c>
      <c r="W23" s="22">
        <f t="shared" si="51"/>
        <v>8</v>
      </c>
      <c r="X23" s="22">
        <f t="shared" si="38"/>
        <v>1</v>
      </c>
      <c r="Y23" s="6"/>
      <c r="Z23" s="22">
        <v>18.0</v>
      </c>
      <c r="AA23" s="22">
        <f t="shared" si="52"/>
        <v>9</v>
      </c>
      <c r="AB23" s="22">
        <f t="shared" si="40"/>
        <v>1</v>
      </c>
      <c r="AC23" s="43"/>
      <c r="AD23" s="22" t="s">
        <v>88</v>
      </c>
      <c r="AE23" s="22">
        <f t="shared" si="41"/>
        <v>0</v>
      </c>
      <c r="AF23" s="22">
        <f t="shared" si="42"/>
        <v>0</v>
      </c>
      <c r="AG23" s="43"/>
      <c r="AH23" s="22" t="s">
        <v>88</v>
      </c>
      <c r="AI23" s="22">
        <f t="shared" si="43"/>
        <v>0</v>
      </c>
      <c r="AJ23" s="22">
        <f t="shared" si="44"/>
        <v>0</v>
      </c>
      <c r="AK23" s="43"/>
      <c r="AL23" s="22" t="s">
        <v>88</v>
      </c>
      <c r="AM23" s="22">
        <f t="shared" si="45"/>
        <v>0</v>
      </c>
      <c r="AN23" s="22">
        <f t="shared" si="46"/>
        <v>0</v>
      </c>
      <c r="AO23" s="43"/>
      <c r="AP23" s="22" t="s">
        <v>88</v>
      </c>
      <c r="AQ23" s="22">
        <f t="shared" si="47"/>
        <v>0</v>
      </c>
      <c r="AR23" s="22">
        <f t="shared" si="48"/>
        <v>0</v>
      </c>
      <c r="AS23" s="43"/>
      <c r="AT23" s="22">
        <f t="shared" si="49"/>
        <v>3</v>
      </c>
    </row>
    <row r="24" ht="15.75" customHeight="1">
      <c r="A24" s="24">
        <f t="shared" si="28"/>
        <v>7</v>
      </c>
      <c r="B24" s="24" t="s">
        <v>178</v>
      </c>
      <c r="C24" s="21"/>
      <c r="D24" s="42">
        <f t="shared" si="29"/>
        <v>14</v>
      </c>
      <c r="E24" s="43"/>
      <c r="F24" s="22" t="s">
        <v>87</v>
      </c>
      <c r="G24" s="22">
        <f>IF(F24="NT", 0, IF(_xlfn.RANK.EQ(F24, $F$18:$F$29, 1)&lt;=10, 11 - _xlfn.RANK.EQ(F24, $F$18:$F$29, 1), 0))</f>
        <v>0</v>
      </c>
      <c r="H24" s="22">
        <f>IF(F24="TO", 0, IF(F24&lt;&gt;"", 1, ""))</f>
        <v>1</v>
      </c>
      <c r="I24" s="43"/>
      <c r="J24" s="22">
        <v>29.22</v>
      </c>
      <c r="K24" s="22">
        <f t="shared" ref="K24:K27" si="53">IF(OR(J24="NT", J24="TIME"), 0, IF(_xlfn.RANK.EQ(J24, $J$18:$J$29, 1)&lt;=10, 11 - _xlfn.RANK.EQ(J24, $J$18:$J$29, 1), 0))</f>
        <v>4</v>
      </c>
      <c r="L24" s="22">
        <f t="shared" ref="L24:L27" si="54">IF(OR(J24="TO", J24="TIME"), 0, IF(J24&lt;&gt;"", 1, ""))</f>
        <v>1</v>
      </c>
      <c r="M24" s="43"/>
      <c r="N24" s="22">
        <v>29.23</v>
      </c>
      <c r="O24" s="22">
        <f t="shared" ref="O24:O28" si="55">IF(OR(N24="NT", N24="TIME"), 0, IF(_xlfn.RANK.EQ(N24, $N$18:$N$29, 1)&lt;=10, 11 - _xlfn.RANK.EQ(N24, $N$18:$N$29, 1), 0))</f>
        <v>5</v>
      </c>
      <c r="P24" s="22">
        <f t="shared" ref="P24:P28" si="56">IF(OR(N24="TO", N24="TIME"), 0, IF(N24&lt;&gt;"", 1, ""))</f>
        <v>1</v>
      </c>
      <c r="Q24" s="43"/>
      <c r="R24" s="22">
        <v>29.25</v>
      </c>
      <c r="S24" s="22">
        <f t="shared" si="35"/>
        <v>5</v>
      </c>
      <c r="T24" s="22">
        <f t="shared" si="36"/>
        <v>1</v>
      </c>
      <c r="U24" s="43"/>
      <c r="V24" s="22" t="s">
        <v>87</v>
      </c>
      <c r="W24" s="22">
        <f t="shared" si="51"/>
        <v>0</v>
      </c>
      <c r="X24" s="22">
        <f t="shared" si="38"/>
        <v>1</v>
      </c>
      <c r="Y24" s="6"/>
      <c r="Z24" s="22" t="s">
        <v>87</v>
      </c>
      <c r="AA24" s="22">
        <f t="shared" si="52"/>
        <v>0</v>
      </c>
      <c r="AB24" s="22">
        <f t="shared" si="40"/>
        <v>1</v>
      </c>
      <c r="AC24" s="43"/>
      <c r="AD24" s="22" t="s">
        <v>88</v>
      </c>
      <c r="AE24" s="22">
        <f t="shared" si="41"/>
        <v>0</v>
      </c>
      <c r="AF24" s="22">
        <f t="shared" si="42"/>
        <v>0</v>
      </c>
      <c r="AG24" s="43"/>
      <c r="AH24" s="22" t="s">
        <v>88</v>
      </c>
      <c r="AI24" s="22">
        <f t="shared" si="43"/>
        <v>0</v>
      </c>
      <c r="AJ24" s="22">
        <f t="shared" si="44"/>
        <v>0</v>
      </c>
      <c r="AK24" s="43"/>
      <c r="AL24" s="22" t="s">
        <v>88</v>
      </c>
      <c r="AM24" s="22">
        <f t="shared" si="45"/>
        <v>0</v>
      </c>
      <c r="AN24" s="22">
        <f t="shared" si="46"/>
        <v>0</v>
      </c>
      <c r="AO24" s="43"/>
      <c r="AP24" s="22" t="s">
        <v>88</v>
      </c>
      <c r="AQ24" s="22">
        <f t="shared" si="47"/>
        <v>0</v>
      </c>
      <c r="AR24" s="22">
        <f t="shared" si="48"/>
        <v>0</v>
      </c>
      <c r="AS24" s="43"/>
      <c r="AT24" s="22">
        <f t="shared" si="49"/>
        <v>6</v>
      </c>
    </row>
    <row r="25" ht="15.75" customHeight="1">
      <c r="A25" s="24">
        <f t="shared" si="28"/>
        <v>8</v>
      </c>
      <c r="B25" s="24" t="s">
        <v>179</v>
      </c>
      <c r="C25" s="21"/>
      <c r="D25" s="42">
        <f t="shared" si="29"/>
        <v>7</v>
      </c>
      <c r="E25" s="43"/>
      <c r="F25" s="22"/>
      <c r="G25" s="22"/>
      <c r="H25" s="22"/>
      <c r="I25" s="43"/>
      <c r="J25" s="22">
        <v>17.25</v>
      </c>
      <c r="K25" s="22">
        <f t="shared" si="53"/>
        <v>7</v>
      </c>
      <c r="L25" s="22">
        <f t="shared" si="54"/>
        <v>1</v>
      </c>
      <c r="M25" s="43"/>
      <c r="N25" s="22" t="s">
        <v>88</v>
      </c>
      <c r="O25" s="22">
        <f t="shared" si="55"/>
        <v>0</v>
      </c>
      <c r="P25" s="22">
        <f t="shared" si="56"/>
        <v>0</v>
      </c>
      <c r="Q25" s="43"/>
      <c r="R25" s="22" t="s">
        <v>88</v>
      </c>
      <c r="S25" s="22">
        <f t="shared" si="35"/>
        <v>0</v>
      </c>
      <c r="T25" s="22">
        <f t="shared" si="36"/>
        <v>0</v>
      </c>
      <c r="U25" s="43"/>
      <c r="V25" s="22" t="s">
        <v>88</v>
      </c>
      <c r="W25" s="22">
        <f t="shared" si="51"/>
        <v>0</v>
      </c>
      <c r="X25" s="22">
        <f t="shared" si="38"/>
        <v>0</v>
      </c>
      <c r="Y25" s="6"/>
      <c r="Z25" s="22" t="s">
        <v>88</v>
      </c>
      <c r="AA25" s="22">
        <f t="shared" si="52"/>
        <v>0</v>
      </c>
      <c r="AB25" s="22">
        <f t="shared" si="40"/>
        <v>0</v>
      </c>
      <c r="AC25" s="43"/>
      <c r="AD25" s="22" t="s">
        <v>88</v>
      </c>
      <c r="AE25" s="22">
        <f t="shared" si="41"/>
        <v>0</v>
      </c>
      <c r="AF25" s="22">
        <f t="shared" si="42"/>
        <v>0</v>
      </c>
      <c r="AG25" s="43"/>
      <c r="AH25" s="22" t="s">
        <v>88</v>
      </c>
      <c r="AI25" s="22">
        <f t="shared" si="43"/>
        <v>0</v>
      </c>
      <c r="AJ25" s="22">
        <f t="shared" si="44"/>
        <v>0</v>
      </c>
      <c r="AK25" s="43"/>
      <c r="AL25" s="22" t="s">
        <v>88</v>
      </c>
      <c r="AM25" s="22">
        <f t="shared" si="45"/>
        <v>0</v>
      </c>
      <c r="AN25" s="22">
        <f t="shared" si="46"/>
        <v>0</v>
      </c>
      <c r="AO25" s="43"/>
      <c r="AP25" s="22" t="s">
        <v>88</v>
      </c>
      <c r="AQ25" s="22">
        <f t="shared" si="47"/>
        <v>0</v>
      </c>
      <c r="AR25" s="22">
        <f t="shared" si="48"/>
        <v>0</v>
      </c>
      <c r="AS25" s="43"/>
      <c r="AT25" s="22">
        <f t="shared" si="49"/>
        <v>1</v>
      </c>
    </row>
    <row r="26" ht="15.75" customHeight="1">
      <c r="A26" s="24">
        <f t="shared" si="28"/>
        <v>9</v>
      </c>
      <c r="B26" s="24" t="s">
        <v>175</v>
      </c>
      <c r="C26" s="21"/>
      <c r="D26" s="42">
        <f t="shared" si="29"/>
        <v>6</v>
      </c>
      <c r="E26" s="43"/>
      <c r="F26" s="22" t="s">
        <v>87</v>
      </c>
      <c r="G26" s="22">
        <f t="shared" ref="G26:G27" si="57">IF(F26="NT", 0, IF(_xlfn.RANK.EQ(F26, $F$18:$F$29, 1)&lt;=10, 11 - _xlfn.RANK.EQ(F26, $F$18:$F$29, 1), 0))</f>
        <v>0</v>
      </c>
      <c r="H26" s="22">
        <f t="shared" ref="H26:H27" si="58">IF(F26="TO", 0, IF(F26&lt;&gt;"", 1, ""))</f>
        <v>1</v>
      </c>
      <c r="I26" s="43"/>
      <c r="J26" s="22">
        <v>19.84</v>
      </c>
      <c r="K26" s="22">
        <f t="shared" si="53"/>
        <v>6</v>
      </c>
      <c r="L26" s="22">
        <f t="shared" si="54"/>
        <v>1</v>
      </c>
      <c r="M26" s="43"/>
      <c r="N26" s="22" t="s">
        <v>88</v>
      </c>
      <c r="O26" s="22">
        <f t="shared" si="55"/>
        <v>0</v>
      </c>
      <c r="P26" s="22">
        <f t="shared" si="56"/>
        <v>0</v>
      </c>
      <c r="Q26" s="43"/>
      <c r="R26" s="22" t="s">
        <v>88</v>
      </c>
      <c r="S26" s="22">
        <f t="shared" si="35"/>
        <v>0</v>
      </c>
      <c r="T26" s="22">
        <f t="shared" si="36"/>
        <v>0</v>
      </c>
      <c r="U26" s="43"/>
      <c r="V26" s="22" t="s">
        <v>88</v>
      </c>
      <c r="W26" s="22">
        <f t="shared" si="51"/>
        <v>0</v>
      </c>
      <c r="X26" s="22">
        <f t="shared" si="38"/>
        <v>0</v>
      </c>
      <c r="Y26" s="6"/>
      <c r="Z26" s="22" t="s">
        <v>88</v>
      </c>
      <c r="AA26" s="22">
        <f t="shared" si="52"/>
        <v>0</v>
      </c>
      <c r="AB26" s="22">
        <f t="shared" si="40"/>
        <v>0</v>
      </c>
      <c r="AC26" s="43"/>
      <c r="AD26" s="22" t="s">
        <v>88</v>
      </c>
      <c r="AE26" s="22">
        <f t="shared" si="41"/>
        <v>0</v>
      </c>
      <c r="AF26" s="22">
        <f t="shared" si="42"/>
        <v>0</v>
      </c>
      <c r="AG26" s="43"/>
      <c r="AH26" s="22" t="s">
        <v>88</v>
      </c>
      <c r="AI26" s="22">
        <f t="shared" si="43"/>
        <v>0</v>
      </c>
      <c r="AJ26" s="22">
        <f t="shared" si="44"/>
        <v>0</v>
      </c>
      <c r="AK26" s="43"/>
      <c r="AL26" s="22" t="s">
        <v>88</v>
      </c>
      <c r="AM26" s="22">
        <f t="shared" si="45"/>
        <v>0</v>
      </c>
      <c r="AN26" s="22">
        <f t="shared" si="46"/>
        <v>0</v>
      </c>
      <c r="AO26" s="43"/>
      <c r="AP26" s="22" t="s">
        <v>88</v>
      </c>
      <c r="AQ26" s="22">
        <f t="shared" si="47"/>
        <v>0</v>
      </c>
      <c r="AR26" s="22">
        <f t="shared" si="48"/>
        <v>0</v>
      </c>
      <c r="AS26" s="43"/>
      <c r="AT26" s="22">
        <f t="shared" si="49"/>
        <v>2</v>
      </c>
    </row>
    <row r="27" ht="15.75" customHeight="1">
      <c r="A27" s="24">
        <f t="shared" si="28"/>
        <v>10</v>
      </c>
      <c r="B27" s="24" t="s">
        <v>180</v>
      </c>
      <c r="C27" s="21"/>
      <c r="D27" s="42">
        <f t="shared" si="29"/>
        <v>0</v>
      </c>
      <c r="E27" s="43"/>
      <c r="F27" s="22" t="s">
        <v>87</v>
      </c>
      <c r="G27" s="22">
        <f t="shared" si="57"/>
        <v>0</v>
      </c>
      <c r="H27" s="22">
        <f t="shared" si="58"/>
        <v>1</v>
      </c>
      <c r="I27" s="43"/>
      <c r="J27" s="22" t="s">
        <v>88</v>
      </c>
      <c r="K27" s="22">
        <f t="shared" si="53"/>
        <v>0</v>
      </c>
      <c r="L27" s="22">
        <f t="shared" si="54"/>
        <v>0</v>
      </c>
      <c r="M27" s="43"/>
      <c r="N27" s="22" t="s">
        <v>88</v>
      </c>
      <c r="O27" s="22">
        <f t="shared" si="55"/>
        <v>0</v>
      </c>
      <c r="P27" s="22">
        <f t="shared" si="56"/>
        <v>0</v>
      </c>
      <c r="Q27" s="43"/>
      <c r="R27" s="22" t="s">
        <v>88</v>
      </c>
      <c r="S27" s="22">
        <f t="shared" si="35"/>
        <v>0</v>
      </c>
      <c r="T27" s="22">
        <f t="shared" si="36"/>
        <v>0</v>
      </c>
      <c r="U27" s="43"/>
      <c r="V27" s="22" t="s">
        <v>88</v>
      </c>
      <c r="W27" s="22">
        <f t="shared" si="51"/>
        <v>0</v>
      </c>
      <c r="X27" s="22">
        <f t="shared" si="38"/>
        <v>0</v>
      </c>
      <c r="Y27" s="6"/>
      <c r="Z27" s="22" t="s">
        <v>88</v>
      </c>
      <c r="AA27" s="22">
        <f t="shared" si="52"/>
        <v>0</v>
      </c>
      <c r="AB27" s="22">
        <f t="shared" si="40"/>
        <v>0</v>
      </c>
      <c r="AC27" s="43"/>
      <c r="AD27" s="22" t="s">
        <v>88</v>
      </c>
      <c r="AE27" s="22">
        <f t="shared" si="41"/>
        <v>0</v>
      </c>
      <c r="AF27" s="22">
        <f t="shared" si="42"/>
        <v>0</v>
      </c>
      <c r="AG27" s="43"/>
      <c r="AH27" s="22" t="s">
        <v>88</v>
      </c>
      <c r="AI27" s="22">
        <f t="shared" si="43"/>
        <v>0</v>
      </c>
      <c r="AJ27" s="22">
        <f t="shared" si="44"/>
        <v>0</v>
      </c>
      <c r="AK27" s="43"/>
      <c r="AL27" s="22" t="s">
        <v>88</v>
      </c>
      <c r="AM27" s="22">
        <f t="shared" si="45"/>
        <v>0</v>
      </c>
      <c r="AN27" s="22">
        <f t="shared" si="46"/>
        <v>0</v>
      </c>
      <c r="AO27" s="43"/>
      <c r="AP27" s="22" t="s">
        <v>88</v>
      </c>
      <c r="AQ27" s="22">
        <f t="shared" si="47"/>
        <v>0</v>
      </c>
      <c r="AR27" s="22">
        <f t="shared" si="48"/>
        <v>0</v>
      </c>
      <c r="AS27" s="43"/>
      <c r="AT27" s="22">
        <f t="shared" si="49"/>
        <v>1</v>
      </c>
    </row>
    <row r="28" ht="15.75" customHeight="1">
      <c r="A28" s="24">
        <f t="shared" si="28"/>
        <v>11</v>
      </c>
      <c r="B28" s="24" t="s">
        <v>176</v>
      </c>
      <c r="C28" s="21"/>
      <c r="D28" s="42">
        <f t="shared" si="29"/>
        <v>0</v>
      </c>
      <c r="E28" s="43"/>
      <c r="F28" s="22"/>
      <c r="G28" s="22"/>
      <c r="H28" s="22"/>
      <c r="I28" s="43"/>
      <c r="J28" s="22"/>
      <c r="K28" s="22"/>
      <c r="L28" s="22"/>
      <c r="M28" s="43"/>
      <c r="N28" s="22" t="s">
        <v>87</v>
      </c>
      <c r="O28" s="22">
        <f t="shared" si="55"/>
        <v>0</v>
      </c>
      <c r="P28" s="22">
        <f t="shared" si="56"/>
        <v>1</v>
      </c>
      <c r="Q28" s="43"/>
      <c r="R28" s="22" t="s">
        <v>87</v>
      </c>
      <c r="S28" s="22">
        <f t="shared" si="35"/>
        <v>0</v>
      </c>
      <c r="T28" s="22">
        <f t="shared" si="36"/>
        <v>1</v>
      </c>
      <c r="U28" s="43"/>
      <c r="V28" s="22" t="s">
        <v>88</v>
      </c>
      <c r="W28" s="22">
        <f t="shared" si="51"/>
        <v>0</v>
      </c>
      <c r="X28" s="22">
        <f t="shared" si="38"/>
        <v>0</v>
      </c>
      <c r="Y28" s="6"/>
      <c r="Z28" s="22" t="s">
        <v>88</v>
      </c>
      <c r="AA28" s="22">
        <f t="shared" si="52"/>
        <v>0</v>
      </c>
      <c r="AB28" s="22">
        <f t="shared" si="40"/>
        <v>0</v>
      </c>
      <c r="AC28" s="43"/>
      <c r="AD28" s="22" t="s">
        <v>88</v>
      </c>
      <c r="AE28" s="22">
        <f t="shared" si="41"/>
        <v>0</v>
      </c>
      <c r="AF28" s="22">
        <f t="shared" si="42"/>
        <v>0</v>
      </c>
      <c r="AG28" s="43"/>
      <c r="AH28" s="22" t="s">
        <v>88</v>
      </c>
      <c r="AI28" s="22">
        <f t="shared" si="43"/>
        <v>0</v>
      </c>
      <c r="AJ28" s="22">
        <f t="shared" si="44"/>
        <v>0</v>
      </c>
      <c r="AK28" s="43"/>
      <c r="AL28" s="22" t="s">
        <v>88</v>
      </c>
      <c r="AM28" s="22">
        <f t="shared" si="45"/>
        <v>0</v>
      </c>
      <c r="AN28" s="22">
        <f t="shared" si="46"/>
        <v>0</v>
      </c>
      <c r="AO28" s="43"/>
      <c r="AP28" s="22" t="s">
        <v>88</v>
      </c>
      <c r="AQ28" s="22">
        <f t="shared" si="47"/>
        <v>0</v>
      </c>
      <c r="AR28" s="22">
        <f t="shared" si="48"/>
        <v>0</v>
      </c>
      <c r="AS28" s="43"/>
      <c r="AT28" s="22">
        <f t="shared" si="49"/>
        <v>2</v>
      </c>
    </row>
    <row r="29" ht="15.75" customHeight="1">
      <c r="A29" s="24">
        <f t="shared" si="28"/>
        <v>12</v>
      </c>
      <c r="B29" s="24" t="s">
        <v>181</v>
      </c>
      <c r="C29" s="21"/>
      <c r="D29" s="42">
        <f t="shared" si="29"/>
        <v>0</v>
      </c>
      <c r="E29" s="43"/>
      <c r="F29" s="22"/>
      <c r="G29" s="22"/>
      <c r="H29" s="22"/>
      <c r="I29" s="43"/>
      <c r="J29" s="22"/>
      <c r="K29" s="22"/>
      <c r="L29" s="22"/>
      <c r="M29" s="43"/>
      <c r="N29" s="22" t="s">
        <v>34</v>
      </c>
      <c r="O29" s="22">
        <v>0.0</v>
      </c>
      <c r="P29" s="22">
        <v>0.0</v>
      </c>
      <c r="Q29" s="43"/>
      <c r="R29" s="22" t="s">
        <v>88</v>
      </c>
      <c r="S29" s="22">
        <f>IF(OR(R29="NT", R29="TIME"), 0, IF(_xlfn.RANK.EQ(R29, $V$18:$V$29, 1)&lt;=10, 11 - _xlfn.RANK.EQ(R29, $V$18:$V$29, 1), 0))</f>
        <v>0</v>
      </c>
      <c r="T29" s="22">
        <f t="shared" si="36"/>
        <v>0</v>
      </c>
      <c r="U29" s="43"/>
      <c r="V29" s="22" t="s">
        <v>88</v>
      </c>
      <c r="W29" s="22">
        <f t="shared" si="51"/>
        <v>0</v>
      </c>
      <c r="X29" s="22">
        <f t="shared" si="38"/>
        <v>0</v>
      </c>
      <c r="Y29" s="6"/>
      <c r="Z29" s="22" t="s">
        <v>88</v>
      </c>
      <c r="AA29" s="22">
        <f t="shared" si="52"/>
        <v>0</v>
      </c>
      <c r="AB29" s="22">
        <f t="shared" si="40"/>
        <v>0</v>
      </c>
      <c r="AC29" s="43"/>
      <c r="AD29" s="22" t="s">
        <v>88</v>
      </c>
      <c r="AE29" s="22">
        <f t="shared" si="41"/>
        <v>0</v>
      </c>
      <c r="AF29" s="22">
        <f t="shared" si="42"/>
        <v>0</v>
      </c>
      <c r="AG29" s="43"/>
      <c r="AH29" s="22" t="s">
        <v>88</v>
      </c>
      <c r="AI29" s="22">
        <f t="shared" si="43"/>
        <v>0</v>
      </c>
      <c r="AJ29" s="22">
        <f t="shared" si="44"/>
        <v>0</v>
      </c>
      <c r="AK29" s="43"/>
      <c r="AL29" s="22" t="s">
        <v>88</v>
      </c>
      <c r="AM29" s="22">
        <f t="shared" si="45"/>
        <v>0</v>
      </c>
      <c r="AN29" s="22">
        <f t="shared" si="46"/>
        <v>0</v>
      </c>
      <c r="AO29" s="43"/>
      <c r="AP29" s="22" t="s">
        <v>88</v>
      </c>
      <c r="AQ29" s="22">
        <f t="shared" si="47"/>
        <v>0</v>
      </c>
      <c r="AR29" s="22">
        <f t="shared" si="48"/>
        <v>0</v>
      </c>
      <c r="AS29" s="43"/>
      <c r="AT29" s="22">
        <f t="shared" si="49"/>
        <v>0</v>
      </c>
    </row>
    <row r="30" ht="15.75" customHeight="1">
      <c r="A30" s="24"/>
      <c r="B30" s="25"/>
      <c r="C30" s="26"/>
      <c r="D30" s="58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6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</row>
    <row r="31" ht="15.75" customHeight="1">
      <c r="A31" s="4"/>
      <c r="B31" s="4"/>
      <c r="C31" s="6"/>
      <c r="D31" s="5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6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</row>
    <row r="32" ht="15.75" customHeight="1">
      <c r="A32" s="15"/>
      <c r="B32" s="15" t="s">
        <v>91</v>
      </c>
      <c r="C32" s="6"/>
      <c r="D32" s="5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6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</row>
    <row r="33" ht="15.75" customHeight="1">
      <c r="A33" s="55"/>
      <c r="B33" s="55"/>
      <c r="C33" s="6"/>
      <c r="D33" s="42"/>
      <c r="E33" s="7"/>
      <c r="F33" s="7"/>
      <c r="G33" s="43"/>
      <c r="H33" s="43"/>
      <c r="I33" s="27"/>
      <c r="J33" s="43"/>
      <c r="K33" s="43"/>
      <c r="L33" s="43"/>
      <c r="M33" s="27"/>
      <c r="N33" s="43"/>
      <c r="O33" s="43"/>
      <c r="P33" s="43"/>
      <c r="Q33" s="27"/>
      <c r="R33" s="43"/>
      <c r="S33" s="43"/>
      <c r="T33" s="43"/>
      <c r="U33" s="27"/>
      <c r="V33" s="43"/>
      <c r="W33" s="43"/>
      <c r="X33" s="43"/>
      <c r="Y33" s="6"/>
      <c r="Z33" s="43"/>
      <c r="AA33" s="43"/>
      <c r="AB33" s="43"/>
      <c r="AC33" s="7"/>
      <c r="AD33" s="43"/>
      <c r="AE33" s="43"/>
      <c r="AF33" s="43"/>
      <c r="AG33" s="7"/>
      <c r="AH33" s="43"/>
      <c r="AI33" s="43"/>
      <c r="AJ33" s="43"/>
      <c r="AK33" s="7"/>
      <c r="AL33" s="43"/>
      <c r="AM33" s="43"/>
      <c r="AN33" s="43"/>
      <c r="AO33" s="7"/>
      <c r="AP33" s="43"/>
      <c r="AQ33" s="43"/>
      <c r="AR33" s="43"/>
      <c r="AS33" s="7"/>
      <c r="AT33" s="43"/>
    </row>
    <row r="34" ht="15.75" customHeight="1">
      <c r="A34" s="24">
        <f t="shared" ref="A34:A46" si="59">ROW(A2)-ROW($A$2)+1</f>
        <v>1</v>
      </c>
      <c r="B34" s="24" t="s">
        <v>171</v>
      </c>
      <c r="C34" s="6"/>
      <c r="D34" s="42">
        <f t="shared" ref="D34:D46" si="60">G34+K34+O34+S34+W34+AA34+AE34+AI34+AM34+AQ34</f>
        <v>57</v>
      </c>
      <c r="E34" s="7"/>
      <c r="F34" s="59">
        <v>24.206</v>
      </c>
      <c r="G34" s="22">
        <f t="shared" ref="G34:G38" si="61">IF(F34="NT", 0, IF(_xlfn.RANK.EQ(F34, $F$34:$F$46, 1)&lt;=10, 11 - _xlfn.RANK.EQ(F34, $F$34:$F$46, 1), 0))</f>
        <v>10</v>
      </c>
      <c r="H34" s="22">
        <f t="shared" ref="H34:H38" si="62">IF(OR(F34="TO", F34="TIME"), 0, IF(F34&lt;&gt;"", 1, ""))</f>
        <v>1</v>
      </c>
      <c r="I34" s="27"/>
      <c r="J34" s="22">
        <v>23.329</v>
      </c>
      <c r="K34" s="22">
        <f t="shared" ref="K34:K41" si="63">IF(OR(J34="NT", J34="TIME"), 0, IF(_xlfn.RANK.EQ(J34, $J$34:$J$46, 1)&lt;=10, 11 - _xlfn.RANK.EQ(J34, $J$34:$J$46, 1), 0))</f>
        <v>9</v>
      </c>
      <c r="L34" s="22">
        <f t="shared" ref="L34:L41" si="64">IF(OR(J34="TO", J34="TIME"), 0, IF(J34&lt;&gt;"", 1, ""))</f>
        <v>1</v>
      </c>
      <c r="M34" s="27"/>
      <c r="N34" s="22">
        <v>23.25</v>
      </c>
      <c r="O34" s="22">
        <f t="shared" ref="O34:O41" si="65">IF(OR(N34="NT", N34="TIME"), 0, IF(_xlfn.RANK.EQ(N34, $N$34:$N$46, 1)&lt;=10, 11 - _xlfn.RANK.EQ(N34, $N$34:$N$46, 1), 0))</f>
        <v>10</v>
      </c>
      <c r="P34" s="22">
        <f t="shared" ref="P34:P41" si="66">IF(OR(N34="TO", N34="TIME"), 0, IF(N34&lt;&gt;"", 1, ""))</f>
        <v>1</v>
      </c>
      <c r="Q34" s="27"/>
      <c r="R34" s="22">
        <v>22.346</v>
      </c>
      <c r="S34" s="22">
        <f t="shared" ref="S34:S41" si="67">IF(OR(R34="NT", R34="TIME"), 0, IF(_xlfn.RANK.EQ(R34, $R$34:$R$46, 1)&lt;=10, 11 - _xlfn.RANK.EQ(R34, $R$34:$R$46, 1), 0))</f>
        <v>9</v>
      </c>
      <c r="T34" s="22">
        <f t="shared" ref="T34:T41" si="68">IF(OR(R34="TO", R34="TIME"), 0, IF(R34&lt;&gt;"", 1, ""))</f>
        <v>1</v>
      </c>
      <c r="U34" s="27"/>
      <c r="V34" s="22">
        <v>23.082</v>
      </c>
      <c r="W34" s="22">
        <f t="shared" ref="W34:W40" si="69">IF(OR(V34="NT", V34="TIME"), 0, IF(_xlfn.RANK.EQ(V34, $V$34:$V$46, 1)&lt;=10, 11 - _xlfn.RANK.EQ(V34, $V$34:$V$46, 1), 0))</f>
        <v>10</v>
      </c>
      <c r="X34" s="22">
        <f t="shared" ref="X34:X46" si="70">IF(OR(V34="TO", V34="TIME"), 0, IF(V34&lt;&gt;"", 1, ""))</f>
        <v>1</v>
      </c>
      <c r="Y34" s="6"/>
      <c r="Z34" s="22">
        <v>27.473</v>
      </c>
      <c r="AA34" s="22">
        <f t="shared" ref="AA34:AA40" si="71">IF(OR(Z34="NT", Z34="TIME"), 0, IF(_xlfn.RANK.EQ(Z34, $Z$34:$Z$46, 1)&lt;=10, 11 - _xlfn.RANK.EQ(Z34, $Z$34:$Z$46, 1), 0))</f>
        <v>9</v>
      </c>
      <c r="AB34" s="22">
        <f t="shared" ref="AB34:AB46" si="72">IF(OR(Z34="TO", Z34="TIME"), 0, IF(Z34&lt;&gt;"", 1, ""))</f>
        <v>1</v>
      </c>
      <c r="AC34" s="7"/>
      <c r="AD34" s="22" t="s">
        <v>88</v>
      </c>
      <c r="AE34" s="22">
        <f t="shared" ref="AE34:AE46" si="73">IF(OR(AD34="NT", AD34="TIME"), 0, IF(_xlfn.RANK.EQ(AD34, $AD$34:$AD$46, 1)&lt;=10, 11 - _xlfn.RANK.EQ(AD34, $AD$34:$AD$46, 1), 0))</f>
        <v>0</v>
      </c>
      <c r="AF34" s="22">
        <f t="shared" ref="AF34:AF46" si="74">IF(OR(AD34="TO", AD34="TIME"), 0, IF(AD34&lt;&gt;"", 1, ""))</f>
        <v>0</v>
      </c>
      <c r="AG34" s="7"/>
      <c r="AH34" s="22" t="s">
        <v>88</v>
      </c>
      <c r="AI34" s="22">
        <f t="shared" ref="AI34:AI46" si="75">IF(OR(AH34="NT", AH34="TIME"), 0, IF(_xlfn.RANK.EQ(AH34, $AH$34:$AH$46, 1)&lt;=10, 11 - _xlfn.RANK.EQ(AH34, $AH$34:$AH$46, 1), 0))</f>
        <v>0</v>
      </c>
      <c r="AJ34" s="22">
        <f t="shared" ref="AJ34:AJ46" si="76">IF(OR(AH34="TO", AH34="TIME"), 0, IF(AH34&lt;&gt;"", 1, ""))</f>
        <v>0</v>
      </c>
      <c r="AK34" s="7"/>
      <c r="AL34" s="22" t="s">
        <v>88</v>
      </c>
      <c r="AM34" s="22">
        <f t="shared" ref="AM34:AM46" si="77">IF(OR(AL34="NT", AL34="TIME"), 0, IF(_xlfn.RANK.EQ(AL34, $AL$34:$AL$46, 1)&lt;=10, 11 - _xlfn.RANK.EQ(AL34, $AL$34:$AL$46, 1), 0))</f>
        <v>0</v>
      </c>
      <c r="AN34" s="22">
        <f t="shared" ref="AN34:AN46" si="78">IF(OR(AL34="TO", AL34="TIME"), 0, IF(AL34&lt;&gt;"", 1, ""))</f>
        <v>0</v>
      </c>
      <c r="AO34" s="7"/>
      <c r="AP34" s="22" t="s">
        <v>88</v>
      </c>
      <c r="AQ34" s="22">
        <f t="shared" ref="AQ34:AQ46" si="79">IF(OR(AP34="NT", AP34="TIME"), 0, IF(_xlfn.RANK.EQ(AP34, $AP$34:$AP$46, 1)&lt;=10, 11 - _xlfn.RANK.EQ(AP34, $AP$34:$AP$46, 1), 0))</f>
        <v>0</v>
      </c>
      <c r="AR34" s="22">
        <f t="shared" ref="AR34:AR46" si="80">IF(OR(AP34="TO", AP34="TIME"), 0, IF(AP34&lt;&gt;"", 1, ""))</f>
        <v>0</v>
      </c>
      <c r="AS34" s="7"/>
      <c r="AT34" s="22">
        <f t="shared" ref="AT34:AT46" si="81">AR34+AN34+AJ34+AF34+AB34+X34+T34+P34+L34+H34</f>
        <v>6</v>
      </c>
    </row>
    <row r="35" ht="15.75" customHeight="1">
      <c r="A35" s="24">
        <f t="shared" si="59"/>
        <v>2</v>
      </c>
      <c r="B35" s="24" t="s">
        <v>178</v>
      </c>
      <c r="C35" s="6"/>
      <c r="D35" s="42">
        <f t="shared" si="60"/>
        <v>45</v>
      </c>
      <c r="E35" s="7"/>
      <c r="F35" s="59">
        <v>24.874</v>
      </c>
      <c r="G35" s="22">
        <f t="shared" si="61"/>
        <v>7</v>
      </c>
      <c r="H35" s="22">
        <f t="shared" si="62"/>
        <v>1</v>
      </c>
      <c r="I35" s="27"/>
      <c r="J35" s="22">
        <v>30.359</v>
      </c>
      <c r="K35" s="22">
        <f t="shared" si="63"/>
        <v>4</v>
      </c>
      <c r="L35" s="22">
        <f t="shared" si="64"/>
        <v>1</v>
      </c>
      <c r="M35" s="27"/>
      <c r="N35" s="22">
        <v>27.85</v>
      </c>
      <c r="O35" s="22">
        <f t="shared" si="65"/>
        <v>8</v>
      </c>
      <c r="P35" s="22">
        <f t="shared" si="66"/>
        <v>1</v>
      </c>
      <c r="Q35" s="27"/>
      <c r="R35" s="22">
        <v>24.332</v>
      </c>
      <c r="S35" s="22">
        <f t="shared" si="67"/>
        <v>8</v>
      </c>
      <c r="T35" s="22">
        <f t="shared" si="68"/>
        <v>1</v>
      </c>
      <c r="U35" s="27"/>
      <c r="V35" s="22">
        <v>29.881</v>
      </c>
      <c r="W35" s="22">
        <f t="shared" si="69"/>
        <v>8</v>
      </c>
      <c r="X35" s="22">
        <f t="shared" si="70"/>
        <v>1</v>
      </c>
      <c r="Y35" s="6"/>
      <c r="Z35" s="22">
        <v>25.369</v>
      </c>
      <c r="AA35" s="22">
        <f t="shared" si="71"/>
        <v>10</v>
      </c>
      <c r="AB35" s="22">
        <f t="shared" si="72"/>
        <v>1</v>
      </c>
      <c r="AC35" s="7"/>
      <c r="AD35" s="22" t="s">
        <v>88</v>
      </c>
      <c r="AE35" s="22">
        <f t="shared" si="73"/>
        <v>0</v>
      </c>
      <c r="AF35" s="22">
        <f t="shared" si="74"/>
        <v>0</v>
      </c>
      <c r="AG35" s="7"/>
      <c r="AH35" s="22" t="s">
        <v>88</v>
      </c>
      <c r="AI35" s="22">
        <f t="shared" si="75"/>
        <v>0</v>
      </c>
      <c r="AJ35" s="22">
        <f t="shared" si="76"/>
        <v>0</v>
      </c>
      <c r="AK35" s="7"/>
      <c r="AL35" s="22" t="s">
        <v>88</v>
      </c>
      <c r="AM35" s="22">
        <f t="shared" si="77"/>
        <v>0</v>
      </c>
      <c r="AN35" s="22">
        <f t="shared" si="78"/>
        <v>0</v>
      </c>
      <c r="AO35" s="7"/>
      <c r="AP35" s="22" t="s">
        <v>88</v>
      </c>
      <c r="AQ35" s="22">
        <f t="shared" si="79"/>
        <v>0</v>
      </c>
      <c r="AR35" s="22">
        <f t="shared" si="80"/>
        <v>0</v>
      </c>
      <c r="AS35" s="7"/>
      <c r="AT35" s="22">
        <f t="shared" si="81"/>
        <v>6</v>
      </c>
    </row>
    <row r="36" ht="15.75" customHeight="1">
      <c r="A36" s="24">
        <f t="shared" si="59"/>
        <v>3</v>
      </c>
      <c r="B36" s="24" t="s">
        <v>169</v>
      </c>
      <c r="C36" s="6"/>
      <c r="D36" s="42">
        <f t="shared" si="60"/>
        <v>35</v>
      </c>
      <c r="E36" s="7"/>
      <c r="F36" s="59">
        <v>27.366</v>
      </c>
      <c r="G36" s="22">
        <f t="shared" si="61"/>
        <v>6</v>
      </c>
      <c r="H36" s="22">
        <f t="shared" si="62"/>
        <v>1</v>
      </c>
      <c r="I36" s="27"/>
      <c r="J36" s="22">
        <v>22.401</v>
      </c>
      <c r="K36" s="22">
        <f t="shared" si="63"/>
        <v>10</v>
      </c>
      <c r="L36" s="22">
        <f t="shared" si="64"/>
        <v>1</v>
      </c>
      <c r="M36" s="27"/>
      <c r="N36" s="22">
        <v>26.64</v>
      </c>
      <c r="O36" s="22">
        <f t="shared" si="65"/>
        <v>9</v>
      </c>
      <c r="P36" s="22">
        <f t="shared" si="66"/>
        <v>1</v>
      </c>
      <c r="Q36" s="27"/>
      <c r="R36" s="22">
        <v>21.8</v>
      </c>
      <c r="S36" s="22">
        <f t="shared" si="67"/>
        <v>10</v>
      </c>
      <c r="T36" s="22">
        <f t="shared" si="68"/>
        <v>1</v>
      </c>
      <c r="U36" s="27"/>
      <c r="V36" s="22" t="s">
        <v>88</v>
      </c>
      <c r="W36" s="22">
        <f t="shared" si="69"/>
        <v>0</v>
      </c>
      <c r="X36" s="22">
        <f t="shared" si="70"/>
        <v>0</v>
      </c>
      <c r="Y36" s="6"/>
      <c r="Z36" s="22" t="s">
        <v>88</v>
      </c>
      <c r="AA36" s="22">
        <f t="shared" si="71"/>
        <v>0</v>
      </c>
      <c r="AB36" s="22">
        <f t="shared" si="72"/>
        <v>0</v>
      </c>
      <c r="AC36" s="7"/>
      <c r="AD36" s="22" t="s">
        <v>88</v>
      </c>
      <c r="AE36" s="22">
        <f t="shared" si="73"/>
        <v>0</v>
      </c>
      <c r="AF36" s="22">
        <f t="shared" si="74"/>
        <v>0</v>
      </c>
      <c r="AG36" s="7"/>
      <c r="AH36" s="22" t="s">
        <v>88</v>
      </c>
      <c r="AI36" s="22">
        <f t="shared" si="75"/>
        <v>0</v>
      </c>
      <c r="AJ36" s="22">
        <f t="shared" si="76"/>
        <v>0</v>
      </c>
      <c r="AK36" s="7"/>
      <c r="AL36" s="22" t="s">
        <v>88</v>
      </c>
      <c r="AM36" s="22">
        <f t="shared" si="77"/>
        <v>0</v>
      </c>
      <c r="AN36" s="22">
        <f t="shared" si="78"/>
        <v>0</v>
      </c>
      <c r="AO36" s="7"/>
      <c r="AP36" s="22" t="s">
        <v>88</v>
      </c>
      <c r="AQ36" s="22">
        <f t="shared" si="79"/>
        <v>0</v>
      </c>
      <c r="AR36" s="22">
        <f t="shared" si="80"/>
        <v>0</v>
      </c>
      <c r="AS36" s="7"/>
      <c r="AT36" s="22">
        <f t="shared" si="81"/>
        <v>4</v>
      </c>
    </row>
    <row r="37" ht="15.75" customHeight="1">
      <c r="A37" s="24">
        <f t="shared" si="59"/>
        <v>4</v>
      </c>
      <c r="B37" s="24" t="s">
        <v>182</v>
      </c>
      <c r="C37" s="6"/>
      <c r="D37" s="42">
        <f t="shared" si="60"/>
        <v>28</v>
      </c>
      <c r="E37" s="7"/>
      <c r="F37" s="59">
        <v>24.581</v>
      </c>
      <c r="G37" s="22">
        <f t="shared" si="61"/>
        <v>8</v>
      </c>
      <c r="H37" s="22">
        <f t="shared" si="62"/>
        <v>1</v>
      </c>
      <c r="I37" s="27"/>
      <c r="J37" s="22">
        <v>24.817</v>
      </c>
      <c r="K37" s="22">
        <f t="shared" si="63"/>
        <v>8</v>
      </c>
      <c r="L37" s="22">
        <f t="shared" si="64"/>
        <v>1</v>
      </c>
      <c r="M37" s="27"/>
      <c r="N37" s="22">
        <v>30.45</v>
      </c>
      <c r="O37" s="22">
        <f t="shared" si="65"/>
        <v>5</v>
      </c>
      <c r="P37" s="22">
        <f t="shared" si="66"/>
        <v>1</v>
      </c>
      <c r="Q37" s="27"/>
      <c r="R37" s="22">
        <v>25.206</v>
      </c>
      <c r="S37" s="22">
        <f t="shared" si="67"/>
        <v>7</v>
      </c>
      <c r="T37" s="22">
        <f t="shared" si="68"/>
        <v>1</v>
      </c>
      <c r="U37" s="27"/>
      <c r="V37" s="22" t="s">
        <v>88</v>
      </c>
      <c r="W37" s="22">
        <f t="shared" si="69"/>
        <v>0</v>
      </c>
      <c r="X37" s="22">
        <f t="shared" si="70"/>
        <v>0</v>
      </c>
      <c r="Y37" s="6"/>
      <c r="Z37" s="22" t="s">
        <v>88</v>
      </c>
      <c r="AA37" s="22">
        <f t="shared" si="71"/>
        <v>0</v>
      </c>
      <c r="AB37" s="22">
        <f t="shared" si="72"/>
        <v>0</v>
      </c>
      <c r="AC37" s="7"/>
      <c r="AD37" s="22" t="s">
        <v>88</v>
      </c>
      <c r="AE37" s="22">
        <f t="shared" si="73"/>
        <v>0</v>
      </c>
      <c r="AF37" s="22">
        <f t="shared" si="74"/>
        <v>0</v>
      </c>
      <c r="AG37" s="7"/>
      <c r="AH37" s="22" t="s">
        <v>88</v>
      </c>
      <c r="AI37" s="22">
        <f t="shared" si="75"/>
        <v>0</v>
      </c>
      <c r="AJ37" s="22">
        <f t="shared" si="76"/>
        <v>0</v>
      </c>
      <c r="AK37" s="7"/>
      <c r="AL37" s="22" t="s">
        <v>88</v>
      </c>
      <c r="AM37" s="22">
        <f t="shared" si="77"/>
        <v>0</v>
      </c>
      <c r="AN37" s="22">
        <f t="shared" si="78"/>
        <v>0</v>
      </c>
      <c r="AO37" s="7"/>
      <c r="AP37" s="22" t="s">
        <v>88</v>
      </c>
      <c r="AQ37" s="22">
        <f t="shared" si="79"/>
        <v>0</v>
      </c>
      <c r="AR37" s="22">
        <f t="shared" si="80"/>
        <v>0</v>
      </c>
      <c r="AS37" s="7"/>
      <c r="AT37" s="22">
        <f t="shared" si="81"/>
        <v>4</v>
      </c>
    </row>
    <row r="38" ht="15.75" customHeight="1">
      <c r="A38" s="24">
        <f t="shared" si="59"/>
        <v>5</v>
      </c>
      <c r="B38" s="24" t="s">
        <v>172</v>
      </c>
      <c r="C38" s="6"/>
      <c r="D38" s="42">
        <f t="shared" si="60"/>
        <v>19</v>
      </c>
      <c r="E38" s="7"/>
      <c r="F38" s="59">
        <v>29.64</v>
      </c>
      <c r="G38" s="22">
        <f t="shared" si="61"/>
        <v>5</v>
      </c>
      <c r="H38" s="22">
        <f t="shared" si="62"/>
        <v>1</v>
      </c>
      <c r="I38" s="27"/>
      <c r="J38" s="22">
        <v>35.629</v>
      </c>
      <c r="K38" s="22">
        <f t="shared" si="63"/>
        <v>2</v>
      </c>
      <c r="L38" s="22">
        <f t="shared" si="64"/>
        <v>1</v>
      </c>
      <c r="M38" s="27"/>
      <c r="N38" s="22">
        <v>29.92</v>
      </c>
      <c r="O38" s="22">
        <f t="shared" si="65"/>
        <v>6</v>
      </c>
      <c r="P38" s="22">
        <f t="shared" si="66"/>
        <v>1</v>
      </c>
      <c r="Q38" s="27"/>
      <c r="R38" s="22">
        <v>29.657</v>
      </c>
      <c r="S38" s="22">
        <f t="shared" si="67"/>
        <v>6</v>
      </c>
      <c r="T38" s="22">
        <f t="shared" si="68"/>
        <v>1</v>
      </c>
      <c r="U38" s="27"/>
      <c r="V38" s="22" t="s">
        <v>88</v>
      </c>
      <c r="W38" s="22">
        <f t="shared" si="69"/>
        <v>0</v>
      </c>
      <c r="X38" s="22">
        <f t="shared" si="70"/>
        <v>0</v>
      </c>
      <c r="Y38" s="6"/>
      <c r="Z38" s="22" t="s">
        <v>88</v>
      </c>
      <c r="AA38" s="22">
        <f t="shared" si="71"/>
        <v>0</v>
      </c>
      <c r="AB38" s="22">
        <f t="shared" si="72"/>
        <v>0</v>
      </c>
      <c r="AC38" s="7"/>
      <c r="AD38" s="22" t="s">
        <v>88</v>
      </c>
      <c r="AE38" s="22">
        <f t="shared" si="73"/>
        <v>0</v>
      </c>
      <c r="AF38" s="22">
        <f t="shared" si="74"/>
        <v>0</v>
      </c>
      <c r="AG38" s="7"/>
      <c r="AH38" s="22" t="s">
        <v>88</v>
      </c>
      <c r="AI38" s="22">
        <f t="shared" si="75"/>
        <v>0</v>
      </c>
      <c r="AJ38" s="22">
        <f t="shared" si="76"/>
        <v>0</v>
      </c>
      <c r="AK38" s="7"/>
      <c r="AL38" s="22" t="s">
        <v>88</v>
      </c>
      <c r="AM38" s="22">
        <f t="shared" si="77"/>
        <v>0</v>
      </c>
      <c r="AN38" s="22">
        <f t="shared" si="78"/>
        <v>0</v>
      </c>
      <c r="AO38" s="7"/>
      <c r="AP38" s="22" t="s">
        <v>88</v>
      </c>
      <c r="AQ38" s="22">
        <f t="shared" si="79"/>
        <v>0</v>
      </c>
      <c r="AR38" s="22">
        <f t="shared" si="80"/>
        <v>0</v>
      </c>
      <c r="AS38" s="7"/>
      <c r="AT38" s="22">
        <f t="shared" si="81"/>
        <v>4</v>
      </c>
    </row>
    <row r="39" ht="15.75" customHeight="1">
      <c r="A39" s="24">
        <f t="shared" si="59"/>
        <v>6</v>
      </c>
      <c r="B39" s="24" t="s">
        <v>183</v>
      </c>
      <c r="C39" s="6"/>
      <c r="D39" s="42">
        <f t="shared" si="60"/>
        <v>19</v>
      </c>
      <c r="E39" s="7"/>
      <c r="F39" s="59"/>
      <c r="G39" s="22"/>
      <c r="H39" s="22"/>
      <c r="I39" s="27"/>
      <c r="J39" s="22">
        <v>26.741</v>
      </c>
      <c r="K39" s="22">
        <f t="shared" si="63"/>
        <v>6</v>
      </c>
      <c r="L39" s="22">
        <f t="shared" si="64"/>
        <v>1</v>
      </c>
      <c r="M39" s="27"/>
      <c r="N39" s="22">
        <v>28.9</v>
      </c>
      <c r="O39" s="22">
        <f t="shared" si="65"/>
        <v>7</v>
      </c>
      <c r="P39" s="22">
        <f t="shared" si="66"/>
        <v>1</v>
      </c>
      <c r="Q39" s="27"/>
      <c r="R39" s="22" t="s">
        <v>87</v>
      </c>
      <c r="S39" s="22">
        <f t="shared" si="67"/>
        <v>0</v>
      </c>
      <c r="T39" s="22">
        <f t="shared" si="68"/>
        <v>1</v>
      </c>
      <c r="U39" s="27"/>
      <c r="V39" s="22">
        <v>35.686</v>
      </c>
      <c r="W39" s="22">
        <f t="shared" si="69"/>
        <v>6</v>
      </c>
      <c r="X39" s="22">
        <f t="shared" si="70"/>
        <v>1</v>
      </c>
      <c r="Y39" s="6"/>
      <c r="Z39" s="22" t="s">
        <v>88</v>
      </c>
      <c r="AA39" s="22">
        <f t="shared" si="71"/>
        <v>0</v>
      </c>
      <c r="AB39" s="22">
        <f t="shared" si="72"/>
        <v>0</v>
      </c>
      <c r="AC39" s="7"/>
      <c r="AD39" s="22" t="s">
        <v>88</v>
      </c>
      <c r="AE39" s="22">
        <f t="shared" si="73"/>
        <v>0</v>
      </c>
      <c r="AF39" s="22">
        <f t="shared" si="74"/>
        <v>0</v>
      </c>
      <c r="AG39" s="7"/>
      <c r="AH39" s="22" t="s">
        <v>88</v>
      </c>
      <c r="AI39" s="22">
        <f t="shared" si="75"/>
        <v>0</v>
      </c>
      <c r="AJ39" s="22">
        <f t="shared" si="76"/>
        <v>0</v>
      </c>
      <c r="AK39" s="7"/>
      <c r="AL39" s="22" t="s">
        <v>88</v>
      </c>
      <c r="AM39" s="22">
        <f t="shared" si="77"/>
        <v>0</v>
      </c>
      <c r="AN39" s="22">
        <f t="shared" si="78"/>
        <v>0</v>
      </c>
      <c r="AO39" s="7"/>
      <c r="AP39" s="22" t="s">
        <v>88</v>
      </c>
      <c r="AQ39" s="22">
        <f t="shared" si="79"/>
        <v>0</v>
      </c>
      <c r="AR39" s="22">
        <f t="shared" si="80"/>
        <v>0</v>
      </c>
      <c r="AS39" s="7"/>
      <c r="AT39" s="22">
        <f t="shared" si="81"/>
        <v>4</v>
      </c>
    </row>
    <row r="40" ht="15.75" customHeight="1">
      <c r="A40" s="24">
        <f t="shared" si="59"/>
        <v>7</v>
      </c>
      <c r="B40" s="24" t="s">
        <v>180</v>
      </c>
      <c r="C40" s="6"/>
      <c r="D40" s="42">
        <f t="shared" si="60"/>
        <v>18</v>
      </c>
      <c r="E40" s="7"/>
      <c r="F40" s="59">
        <v>35.127</v>
      </c>
      <c r="G40" s="22">
        <f t="shared" ref="G40:G41" si="82">IF(F40="NT", 0, IF(_xlfn.RANK.EQ(F40, $F$34:$F$46, 1)&lt;=10, 11 - _xlfn.RANK.EQ(F40, $F$34:$F$46, 1), 0))</f>
        <v>4</v>
      </c>
      <c r="H40" s="22">
        <f t="shared" ref="H40:H41" si="83">IF(OR(F40="TO", F40="TIME"), 0, IF(F40&lt;&gt;"", 1, ""))</f>
        <v>1</v>
      </c>
      <c r="I40" s="27"/>
      <c r="J40" s="22">
        <v>35.337</v>
      </c>
      <c r="K40" s="22">
        <f t="shared" si="63"/>
        <v>3</v>
      </c>
      <c r="L40" s="22">
        <f t="shared" si="64"/>
        <v>1</v>
      </c>
      <c r="M40" s="27"/>
      <c r="N40" s="22" t="s">
        <v>87</v>
      </c>
      <c r="O40" s="22">
        <f t="shared" si="65"/>
        <v>0</v>
      </c>
      <c r="P40" s="22">
        <f t="shared" si="66"/>
        <v>1</v>
      </c>
      <c r="Q40" s="27"/>
      <c r="R40" s="22" t="s">
        <v>87</v>
      </c>
      <c r="S40" s="22">
        <f t="shared" si="67"/>
        <v>0</v>
      </c>
      <c r="T40" s="22">
        <f t="shared" si="68"/>
        <v>1</v>
      </c>
      <c r="U40" s="27"/>
      <c r="V40" s="22">
        <v>42.502</v>
      </c>
      <c r="W40" s="22">
        <f t="shared" si="69"/>
        <v>4</v>
      </c>
      <c r="X40" s="22">
        <f t="shared" si="70"/>
        <v>1</v>
      </c>
      <c r="Y40" s="6"/>
      <c r="Z40" s="22">
        <v>36.748</v>
      </c>
      <c r="AA40" s="22">
        <f t="shared" si="71"/>
        <v>7</v>
      </c>
      <c r="AB40" s="22">
        <f t="shared" si="72"/>
        <v>1</v>
      </c>
      <c r="AC40" s="7"/>
      <c r="AD40" s="22" t="s">
        <v>88</v>
      </c>
      <c r="AE40" s="22">
        <f t="shared" si="73"/>
        <v>0</v>
      </c>
      <c r="AF40" s="22">
        <f t="shared" si="74"/>
        <v>0</v>
      </c>
      <c r="AG40" s="7"/>
      <c r="AH40" s="22" t="s">
        <v>88</v>
      </c>
      <c r="AI40" s="22">
        <f t="shared" si="75"/>
        <v>0</v>
      </c>
      <c r="AJ40" s="22">
        <f t="shared" si="76"/>
        <v>0</v>
      </c>
      <c r="AK40" s="7"/>
      <c r="AL40" s="22" t="s">
        <v>88</v>
      </c>
      <c r="AM40" s="22">
        <f t="shared" si="77"/>
        <v>0</v>
      </c>
      <c r="AN40" s="22">
        <f t="shared" si="78"/>
        <v>0</v>
      </c>
      <c r="AO40" s="7"/>
      <c r="AP40" s="22" t="s">
        <v>88</v>
      </c>
      <c r="AQ40" s="22">
        <f t="shared" si="79"/>
        <v>0</v>
      </c>
      <c r="AR40" s="22">
        <f t="shared" si="80"/>
        <v>0</v>
      </c>
      <c r="AS40" s="7"/>
      <c r="AT40" s="22">
        <f t="shared" si="81"/>
        <v>6</v>
      </c>
    </row>
    <row r="41" ht="15.75" customHeight="1">
      <c r="A41" s="24">
        <f t="shared" si="59"/>
        <v>8</v>
      </c>
      <c r="B41" s="24" t="s">
        <v>177</v>
      </c>
      <c r="C41" s="6"/>
      <c r="D41" s="42">
        <f t="shared" si="60"/>
        <v>16</v>
      </c>
      <c r="E41" s="7"/>
      <c r="F41" s="59">
        <v>24.28</v>
      </c>
      <c r="G41" s="22">
        <f t="shared" si="82"/>
        <v>9</v>
      </c>
      <c r="H41" s="22">
        <f t="shared" si="83"/>
        <v>1</v>
      </c>
      <c r="I41" s="27"/>
      <c r="J41" s="22">
        <v>24.893</v>
      </c>
      <c r="K41" s="22">
        <f t="shared" si="63"/>
        <v>7</v>
      </c>
      <c r="L41" s="22">
        <f t="shared" si="64"/>
        <v>1</v>
      </c>
      <c r="M41" s="27"/>
      <c r="N41" s="22" t="s">
        <v>87</v>
      </c>
      <c r="O41" s="22">
        <f t="shared" si="65"/>
        <v>0</v>
      </c>
      <c r="P41" s="22">
        <f t="shared" si="66"/>
        <v>1</v>
      </c>
      <c r="Q41" s="27"/>
      <c r="R41" s="22" t="s">
        <v>87</v>
      </c>
      <c r="S41" s="22">
        <f t="shared" si="67"/>
        <v>0</v>
      </c>
      <c r="T41" s="22">
        <f t="shared" si="68"/>
        <v>1</v>
      </c>
      <c r="U41" s="27"/>
      <c r="V41" s="22" t="s">
        <v>34</v>
      </c>
      <c r="W41" s="22">
        <v>0.0</v>
      </c>
      <c r="X41" s="22">
        <f t="shared" si="70"/>
        <v>0</v>
      </c>
      <c r="Y41" s="6"/>
      <c r="Z41" s="22" t="s">
        <v>34</v>
      </c>
      <c r="AA41" s="22">
        <v>0.0</v>
      </c>
      <c r="AB41" s="22">
        <f t="shared" si="72"/>
        <v>0</v>
      </c>
      <c r="AC41" s="7"/>
      <c r="AD41" s="22" t="s">
        <v>88</v>
      </c>
      <c r="AE41" s="22">
        <f t="shared" si="73"/>
        <v>0</v>
      </c>
      <c r="AF41" s="22">
        <f t="shared" si="74"/>
        <v>0</v>
      </c>
      <c r="AG41" s="7"/>
      <c r="AH41" s="22" t="s">
        <v>88</v>
      </c>
      <c r="AI41" s="22">
        <f t="shared" si="75"/>
        <v>0</v>
      </c>
      <c r="AJ41" s="22">
        <f t="shared" si="76"/>
        <v>0</v>
      </c>
      <c r="AK41" s="7"/>
      <c r="AL41" s="22" t="s">
        <v>88</v>
      </c>
      <c r="AM41" s="22">
        <f t="shared" si="77"/>
        <v>0</v>
      </c>
      <c r="AN41" s="22">
        <f t="shared" si="78"/>
        <v>0</v>
      </c>
      <c r="AO41" s="7"/>
      <c r="AP41" s="22" t="s">
        <v>88</v>
      </c>
      <c r="AQ41" s="22">
        <f t="shared" si="79"/>
        <v>0</v>
      </c>
      <c r="AR41" s="22">
        <f t="shared" si="80"/>
        <v>0</v>
      </c>
      <c r="AS41" s="7"/>
      <c r="AT41" s="22">
        <f t="shared" si="81"/>
        <v>4</v>
      </c>
    </row>
    <row r="42" ht="15.75" customHeight="1">
      <c r="A42" s="24">
        <f t="shared" si="59"/>
        <v>9</v>
      </c>
      <c r="B42" s="24" t="s">
        <v>184</v>
      </c>
      <c r="C42" s="6"/>
      <c r="D42" s="42">
        <f t="shared" si="60"/>
        <v>15</v>
      </c>
      <c r="E42" s="7"/>
      <c r="F42" s="59"/>
      <c r="G42" s="22"/>
      <c r="H42" s="22"/>
      <c r="I42" s="27"/>
      <c r="J42" s="22"/>
      <c r="K42" s="22"/>
      <c r="L42" s="22"/>
      <c r="M42" s="27"/>
      <c r="N42" s="22"/>
      <c r="O42" s="22"/>
      <c r="P42" s="22"/>
      <c r="Q42" s="27"/>
      <c r="R42" s="22"/>
      <c r="S42" s="22"/>
      <c r="T42" s="22"/>
      <c r="U42" s="27"/>
      <c r="V42" s="22">
        <v>30.924</v>
      </c>
      <c r="W42" s="22">
        <f t="shared" ref="W42:W46" si="84">IF(OR(V42="NT", V42="TIME"), 0, IF(_xlfn.RANK.EQ(V42, $V$34:$V$46, 1)&lt;=10, 11 - _xlfn.RANK.EQ(V42, $V$34:$V$46, 1), 0))</f>
        <v>7</v>
      </c>
      <c r="X42" s="22">
        <f t="shared" si="70"/>
        <v>1</v>
      </c>
      <c r="Y42" s="6"/>
      <c r="Z42" s="22">
        <v>30.035</v>
      </c>
      <c r="AA42" s="22">
        <f t="shared" ref="AA42:AA46" si="85">IF(OR(Z42="NT", Z42="TIME"), 0, IF(_xlfn.RANK.EQ(Z42, $Z$34:$Z$46, 1)&lt;=10, 11 - _xlfn.RANK.EQ(Z42, $Z$34:$Z$46, 1), 0))</f>
        <v>8</v>
      </c>
      <c r="AB42" s="22">
        <f t="shared" si="72"/>
        <v>1</v>
      </c>
      <c r="AC42" s="7"/>
      <c r="AD42" s="22" t="s">
        <v>88</v>
      </c>
      <c r="AE42" s="22">
        <f t="shared" si="73"/>
        <v>0</v>
      </c>
      <c r="AF42" s="22">
        <f t="shared" si="74"/>
        <v>0</v>
      </c>
      <c r="AG42" s="7"/>
      <c r="AH42" s="22" t="s">
        <v>88</v>
      </c>
      <c r="AI42" s="22">
        <f t="shared" si="75"/>
        <v>0</v>
      </c>
      <c r="AJ42" s="22">
        <f t="shared" si="76"/>
        <v>0</v>
      </c>
      <c r="AK42" s="7"/>
      <c r="AL42" s="22" t="s">
        <v>88</v>
      </c>
      <c r="AM42" s="22">
        <f t="shared" si="77"/>
        <v>0</v>
      </c>
      <c r="AN42" s="22">
        <f t="shared" si="78"/>
        <v>0</v>
      </c>
      <c r="AO42" s="7"/>
      <c r="AP42" s="22" t="s">
        <v>88</v>
      </c>
      <c r="AQ42" s="22">
        <f t="shared" si="79"/>
        <v>0</v>
      </c>
      <c r="AR42" s="22">
        <f t="shared" si="80"/>
        <v>0</v>
      </c>
      <c r="AS42" s="7"/>
      <c r="AT42" s="22">
        <f t="shared" si="81"/>
        <v>2</v>
      </c>
    </row>
    <row r="43" ht="15.75" customHeight="1">
      <c r="A43" s="24">
        <f t="shared" si="59"/>
        <v>10</v>
      </c>
      <c r="B43" s="24" t="s">
        <v>176</v>
      </c>
      <c r="C43" s="6"/>
      <c r="D43" s="42">
        <f t="shared" si="60"/>
        <v>13</v>
      </c>
      <c r="E43" s="7"/>
      <c r="F43" s="59" t="s">
        <v>87</v>
      </c>
      <c r="G43" s="22">
        <f>IF(F43="NT", 0, IF(_xlfn.RANK.EQ(F43, $F$34:$F$46, 1)&lt;=10, 11 - _xlfn.RANK.EQ(F43, $F$34:$F$46, 1), 0))</f>
        <v>0</v>
      </c>
      <c r="H43" s="22">
        <f>IF(OR(F43="TO", F43="TIME"), 0, IF(F43&lt;&gt;"", 1, ""))</f>
        <v>1</v>
      </c>
      <c r="I43" s="27"/>
      <c r="J43" s="22" t="s">
        <v>88</v>
      </c>
      <c r="K43" s="22">
        <f t="shared" ref="K43:K44" si="86">IF(OR(J43="NT", J43="TIME"), 0, IF(_xlfn.RANK.EQ(J43, $J$34:$J$46, 1)&lt;=10, 11 - _xlfn.RANK.EQ(J43, $J$34:$J$46, 1), 0))</f>
        <v>0</v>
      </c>
      <c r="L43" s="22">
        <f t="shared" ref="L43:L44" si="87">IF(OR(J43="TO", J43="TIME"), 0, IF(J43&lt;&gt;"", 1, ""))</f>
        <v>0</v>
      </c>
      <c r="M43" s="27"/>
      <c r="N43" s="22">
        <v>32.2</v>
      </c>
      <c r="O43" s="22">
        <f t="shared" ref="O43:O44" si="88">IF(OR(N43="NT", N43="TIME"), 0, IF(_xlfn.RANK.EQ(N43, $N$34:$N$46, 1)&lt;=10, 11 - _xlfn.RANK.EQ(N43, $N$34:$N$46, 1), 0))</f>
        <v>4</v>
      </c>
      <c r="P43" s="22">
        <f t="shared" ref="P43:P44" si="89">IF(OR(N43="TO", N43="TIME"), 0, IF(N43&lt;&gt;"", 1, ""))</f>
        <v>1</v>
      </c>
      <c r="Q43" s="27"/>
      <c r="R43" s="22" t="s">
        <v>87</v>
      </c>
      <c r="S43" s="22">
        <f t="shared" ref="S43:S44" si="90">IF(OR(R43="NT", R43="TIME"), 0, IF(_xlfn.RANK.EQ(R43, $R$34:$R$46, 1)&lt;=10, 11 - _xlfn.RANK.EQ(R43, $R$34:$R$46, 1), 0))</f>
        <v>0</v>
      </c>
      <c r="T43" s="22">
        <f t="shared" ref="T43:T44" si="91">IF(OR(R43="TO", R43="TIME"), 0, IF(R43&lt;&gt;"", 1, ""))</f>
        <v>1</v>
      </c>
      <c r="U43" s="27"/>
      <c r="V43" s="22">
        <v>29.125</v>
      </c>
      <c r="W43" s="22">
        <f t="shared" si="84"/>
        <v>9</v>
      </c>
      <c r="X43" s="22">
        <f t="shared" si="70"/>
        <v>1</v>
      </c>
      <c r="Y43" s="6"/>
      <c r="Z43" s="22" t="s">
        <v>87</v>
      </c>
      <c r="AA43" s="22">
        <f t="shared" si="85"/>
        <v>0</v>
      </c>
      <c r="AB43" s="22">
        <f t="shared" si="72"/>
        <v>1</v>
      </c>
      <c r="AC43" s="7"/>
      <c r="AD43" s="22" t="s">
        <v>88</v>
      </c>
      <c r="AE43" s="22">
        <f t="shared" si="73"/>
        <v>0</v>
      </c>
      <c r="AF43" s="22">
        <f t="shared" si="74"/>
        <v>0</v>
      </c>
      <c r="AG43" s="7"/>
      <c r="AH43" s="22" t="s">
        <v>88</v>
      </c>
      <c r="AI43" s="22">
        <f t="shared" si="75"/>
        <v>0</v>
      </c>
      <c r="AJ43" s="22">
        <f t="shared" si="76"/>
        <v>0</v>
      </c>
      <c r="AK43" s="7"/>
      <c r="AL43" s="22" t="s">
        <v>88</v>
      </c>
      <c r="AM43" s="22">
        <f t="shared" si="77"/>
        <v>0</v>
      </c>
      <c r="AN43" s="22">
        <f t="shared" si="78"/>
        <v>0</v>
      </c>
      <c r="AO43" s="7"/>
      <c r="AP43" s="22" t="s">
        <v>88</v>
      </c>
      <c r="AQ43" s="22">
        <f t="shared" si="79"/>
        <v>0</v>
      </c>
      <c r="AR43" s="22">
        <f t="shared" si="80"/>
        <v>0</v>
      </c>
      <c r="AS43" s="7"/>
      <c r="AT43" s="22">
        <f t="shared" si="81"/>
        <v>5</v>
      </c>
    </row>
    <row r="44" ht="15.75" customHeight="1">
      <c r="A44" s="24">
        <f t="shared" si="59"/>
        <v>11</v>
      </c>
      <c r="B44" s="24" t="s">
        <v>179</v>
      </c>
      <c r="C44" s="6"/>
      <c r="D44" s="42">
        <f t="shared" si="60"/>
        <v>5</v>
      </c>
      <c r="E44" s="7"/>
      <c r="F44" s="59"/>
      <c r="G44" s="22"/>
      <c r="H44" s="22"/>
      <c r="I44" s="27"/>
      <c r="J44" s="22">
        <v>29.07</v>
      </c>
      <c r="K44" s="22">
        <f t="shared" si="86"/>
        <v>5</v>
      </c>
      <c r="L44" s="22">
        <f t="shared" si="87"/>
        <v>1</v>
      </c>
      <c r="M44" s="27"/>
      <c r="N44" s="22" t="s">
        <v>88</v>
      </c>
      <c r="O44" s="22">
        <f t="shared" si="88"/>
        <v>0</v>
      </c>
      <c r="P44" s="22">
        <f t="shared" si="89"/>
        <v>0</v>
      </c>
      <c r="Q44" s="27"/>
      <c r="R44" s="22" t="s">
        <v>88</v>
      </c>
      <c r="S44" s="22">
        <f t="shared" si="90"/>
        <v>0</v>
      </c>
      <c r="T44" s="22">
        <f t="shared" si="91"/>
        <v>0</v>
      </c>
      <c r="U44" s="27"/>
      <c r="V44" s="22" t="s">
        <v>88</v>
      </c>
      <c r="W44" s="22">
        <f t="shared" si="84"/>
        <v>0</v>
      </c>
      <c r="X44" s="22">
        <f t="shared" si="70"/>
        <v>0</v>
      </c>
      <c r="Y44" s="6"/>
      <c r="Z44" s="22" t="s">
        <v>88</v>
      </c>
      <c r="AA44" s="22">
        <f t="shared" si="85"/>
        <v>0</v>
      </c>
      <c r="AB44" s="22">
        <f t="shared" si="72"/>
        <v>0</v>
      </c>
      <c r="AC44" s="7"/>
      <c r="AD44" s="22" t="s">
        <v>88</v>
      </c>
      <c r="AE44" s="22">
        <f t="shared" si="73"/>
        <v>0</v>
      </c>
      <c r="AF44" s="22">
        <f t="shared" si="74"/>
        <v>0</v>
      </c>
      <c r="AG44" s="7"/>
      <c r="AH44" s="22" t="s">
        <v>88</v>
      </c>
      <c r="AI44" s="22">
        <f t="shared" si="75"/>
        <v>0</v>
      </c>
      <c r="AJ44" s="22">
        <f t="shared" si="76"/>
        <v>0</v>
      </c>
      <c r="AK44" s="7"/>
      <c r="AL44" s="22" t="s">
        <v>88</v>
      </c>
      <c r="AM44" s="22">
        <f t="shared" si="77"/>
        <v>0</v>
      </c>
      <c r="AN44" s="22">
        <f t="shared" si="78"/>
        <v>0</v>
      </c>
      <c r="AO44" s="7"/>
      <c r="AP44" s="22" t="s">
        <v>88</v>
      </c>
      <c r="AQ44" s="22">
        <f t="shared" si="79"/>
        <v>0</v>
      </c>
      <c r="AR44" s="22">
        <f t="shared" si="80"/>
        <v>0</v>
      </c>
      <c r="AS44" s="7"/>
      <c r="AT44" s="22">
        <f t="shared" si="81"/>
        <v>1</v>
      </c>
    </row>
    <row r="45" ht="15.75" customHeight="1">
      <c r="A45" s="24">
        <f t="shared" si="59"/>
        <v>12</v>
      </c>
      <c r="B45" s="24" t="s">
        <v>185</v>
      </c>
      <c r="C45" s="6"/>
      <c r="D45" s="42">
        <f t="shared" si="60"/>
        <v>5</v>
      </c>
      <c r="E45" s="7"/>
      <c r="F45" s="59"/>
      <c r="G45" s="22"/>
      <c r="H45" s="22"/>
      <c r="I45" s="27"/>
      <c r="J45" s="22"/>
      <c r="K45" s="22"/>
      <c r="L45" s="22"/>
      <c r="M45" s="27"/>
      <c r="N45" s="22"/>
      <c r="O45" s="22"/>
      <c r="P45" s="22"/>
      <c r="Q45" s="27"/>
      <c r="R45" s="22"/>
      <c r="S45" s="22"/>
      <c r="T45" s="22"/>
      <c r="U45" s="27"/>
      <c r="V45" s="22">
        <v>36.692</v>
      </c>
      <c r="W45" s="22">
        <f t="shared" si="84"/>
        <v>5</v>
      </c>
      <c r="X45" s="22">
        <f t="shared" si="70"/>
        <v>1</v>
      </c>
      <c r="Y45" s="6"/>
      <c r="Z45" s="22" t="s">
        <v>88</v>
      </c>
      <c r="AA45" s="22">
        <f t="shared" si="85"/>
        <v>0</v>
      </c>
      <c r="AB45" s="22">
        <f t="shared" si="72"/>
        <v>0</v>
      </c>
      <c r="AC45" s="7"/>
      <c r="AD45" s="22" t="s">
        <v>88</v>
      </c>
      <c r="AE45" s="22">
        <f t="shared" si="73"/>
        <v>0</v>
      </c>
      <c r="AF45" s="22">
        <f t="shared" si="74"/>
        <v>0</v>
      </c>
      <c r="AG45" s="7"/>
      <c r="AH45" s="22" t="s">
        <v>88</v>
      </c>
      <c r="AI45" s="22">
        <f t="shared" si="75"/>
        <v>0</v>
      </c>
      <c r="AJ45" s="22">
        <f t="shared" si="76"/>
        <v>0</v>
      </c>
      <c r="AK45" s="7"/>
      <c r="AL45" s="22" t="s">
        <v>88</v>
      </c>
      <c r="AM45" s="22">
        <f t="shared" si="77"/>
        <v>0</v>
      </c>
      <c r="AN45" s="22">
        <f t="shared" si="78"/>
        <v>0</v>
      </c>
      <c r="AO45" s="7"/>
      <c r="AP45" s="22" t="s">
        <v>88</v>
      </c>
      <c r="AQ45" s="22">
        <f t="shared" si="79"/>
        <v>0</v>
      </c>
      <c r="AR45" s="22">
        <f t="shared" si="80"/>
        <v>0</v>
      </c>
      <c r="AS45" s="7"/>
      <c r="AT45" s="22">
        <f t="shared" si="81"/>
        <v>1</v>
      </c>
    </row>
    <row r="46" ht="15.75" customHeight="1">
      <c r="A46" s="24">
        <f t="shared" si="59"/>
        <v>13</v>
      </c>
      <c r="B46" s="24" t="s">
        <v>175</v>
      </c>
      <c r="C46" s="6"/>
      <c r="D46" s="42">
        <f t="shared" si="60"/>
        <v>3</v>
      </c>
      <c r="E46" s="7"/>
      <c r="F46" s="59">
        <v>43.141</v>
      </c>
      <c r="G46" s="22">
        <f>IF(F46="NT", 0, IF(_xlfn.RANK.EQ(F46, $F$34:$F$46, 1)&lt;=10, 11 - _xlfn.RANK.EQ(F46, $F$34:$F$46, 1), 0))</f>
        <v>3</v>
      </c>
      <c r="H46" s="22">
        <f>IF(OR(F46="TO", F46="TIME"), 0, IF(F46&lt;&gt;"", 1, ""))</f>
        <v>1</v>
      </c>
      <c r="I46" s="27"/>
      <c r="J46" s="22" t="s">
        <v>88</v>
      </c>
      <c r="K46" s="22">
        <f>IF(OR(J46="NT", J46="TIME"), 0, IF(_xlfn.RANK.EQ(J46, $J$34:$J$46, 1)&lt;=10, 11 - _xlfn.RANK.EQ(J46, $J$34:$J$46, 1), 0))</f>
        <v>0</v>
      </c>
      <c r="L46" s="22">
        <f>IF(OR(J46="TO", J46="TIME"), 0, IF(J46&lt;&gt;"", 1, ""))</f>
        <v>0</v>
      </c>
      <c r="M46" s="27"/>
      <c r="N46" s="22" t="s">
        <v>88</v>
      </c>
      <c r="O46" s="22">
        <f>IF(OR(N46="NT", N46="TIME"), 0, IF(_xlfn.RANK.EQ(N46, $N$34:$N$46, 1)&lt;=10, 11 - _xlfn.RANK.EQ(N46, $N$34:$N$46, 1), 0))</f>
        <v>0</v>
      </c>
      <c r="P46" s="22">
        <f>IF(OR(N46="TO", N46="TIME"), 0, IF(N46&lt;&gt;"", 1, ""))</f>
        <v>0</v>
      </c>
      <c r="Q46" s="27"/>
      <c r="R46" s="22" t="s">
        <v>88</v>
      </c>
      <c r="S46" s="22">
        <f>IF(OR(R46="NT", R46="TIME"), 0, IF(_xlfn.RANK.EQ(R46, $R$34:$R$46, 1)&lt;=10, 11 - _xlfn.RANK.EQ(R46, $R$34:$R$46, 1), 0))</f>
        <v>0</v>
      </c>
      <c r="T46" s="22">
        <f>IF(OR(R46="TO", R46="TIME"), 0, IF(R46&lt;&gt;"", 1, ""))</f>
        <v>0</v>
      </c>
      <c r="U46" s="27"/>
      <c r="V46" s="22" t="s">
        <v>88</v>
      </c>
      <c r="W46" s="22">
        <f t="shared" si="84"/>
        <v>0</v>
      </c>
      <c r="X46" s="22">
        <f t="shared" si="70"/>
        <v>0</v>
      </c>
      <c r="Y46" s="6"/>
      <c r="Z46" s="22" t="s">
        <v>88</v>
      </c>
      <c r="AA46" s="22">
        <f t="shared" si="85"/>
        <v>0</v>
      </c>
      <c r="AB46" s="22">
        <f t="shared" si="72"/>
        <v>0</v>
      </c>
      <c r="AC46" s="7"/>
      <c r="AD46" s="22" t="s">
        <v>88</v>
      </c>
      <c r="AE46" s="22">
        <f t="shared" si="73"/>
        <v>0</v>
      </c>
      <c r="AF46" s="22">
        <f t="shared" si="74"/>
        <v>0</v>
      </c>
      <c r="AG46" s="7"/>
      <c r="AH46" s="22" t="s">
        <v>88</v>
      </c>
      <c r="AI46" s="22">
        <f t="shared" si="75"/>
        <v>0</v>
      </c>
      <c r="AJ46" s="22">
        <f t="shared" si="76"/>
        <v>0</v>
      </c>
      <c r="AK46" s="7"/>
      <c r="AL46" s="22" t="s">
        <v>88</v>
      </c>
      <c r="AM46" s="22">
        <f t="shared" si="77"/>
        <v>0</v>
      </c>
      <c r="AN46" s="22">
        <f t="shared" si="78"/>
        <v>0</v>
      </c>
      <c r="AO46" s="7"/>
      <c r="AP46" s="22" t="s">
        <v>88</v>
      </c>
      <c r="AQ46" s="22">
        <f t="shared" si="79"/>
        <v>0</v>
      </c>
      <c r="AR46" s="22">
        <f t="shared" si="80"/>
        <v>0</v>
      </c>
      <c r="AS46" s="7"/>
      <c r="AT46" s="22">
        <f t="shared" si="81"/>
        <v>1</v>
      </c>
    </row>
    <row r="47" ht="15.75" customHeight="1">
      <c r="A47" s="25"/>
      <c r="B47" s="25"/>
      <c r="C47" s="6"/>
      <c r="D47" s="5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6"/>
      <c r="Z47" s="27"/>
      <c r="AA47" s="27"/>
      <c r="AB47" s="27"/>
      <c r="AC47" s="7"/>
      <c r="AD47" s="27"/>
      <c r="AE47" s="27"/>
      <c r="AF47" s="27"/>
      <c r="AG47" s="7"/>
      <c r="AH47" s="27"/>
      <c r="AI47" s="27"/>
      <c r="AJ47" s="27"/>
      <c r="AK47" s="7"/>
      <c r="AL47" s="27"/>
      <c r="AM47" s="27"/>
      <c r="AN47" s="27"/>
      <c r="AO47" s="7"/>
      <c r="AP47" s="27"/>
      <c r="AQ47" s="27"/>
      <c r="AR47" s="27"/>
      <c r="AS47" s="7"/>
      <c r="AT47" s="7"/>
    </row>
    <row r="48" ht="15.75" customHeight="1"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15.75" customHeight="1">
      <c r="A49" s="15"/>
      <c r="B49" s="15" t="s">
        <v>60</v>
      </c>
      <c r="D49" s="6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15.75" customHeight="1">
      <c r="A50" s="55"/>
      <c r="B50" s="55"/>
      <c r="C50" s="61"/>
      <c r="D50" s="42"/>
      <c r="E50" s="7"/>
      <c r="F50" s="7"/>
      <c r="G50" s="43"/>
      <c r="H50" s="43"/>
      <c r="I50" s="35"/>
      <c r="J50" s="43"/>
      <c r="K50" s="43"/>
      <c r="L50" s="43"/>
      <c r="M50" s="35"/>
      <c r="N50" s="43"/>
      <c r="O50" s="43"/>
      <c r="P50" s="43"/>
      <c r="Q50" s="35"/>
      <c r="R50" s="43"/>
      <c r="S50" s="43"/>
      <c r="T50" s="43"/>
      <c r="U50" s="35"/>
      <c r="V50" s="43"/>
      <c r="W50" s="43"/>
      <c r="X50" s="43"/>
      <c r="Y50" s="35"/>
      <c r="Z50" s="43"/>
      <c r="AA50" s="43"/>
      <c r="AB50" s="43"/>
      <c r="AC50" s="35"/>
      <c r="AD50" s="43"/>
      <c r="AE50" s="43"/>
      <c r="AF50" s="43"/>
      <c r="AG50" s="35"/>
      <c r="AH50" s="43"/>
      <c r="AI50" s="43"/>
      <c r="AJ50" s="43"/>
      <c r="AK50" s="35"/>
      <c r="AL50" s="43"/>
      <c r="AM50" s="43"/>
      <c r="AN50" s="43"/>
      <c r="AO50" s="35"/>
      <c r="AP50" s="43"/>
      <c r="AQ50" s="43"/>
      <c r="AR50" s="43"/>
      <c r="AS50" s="35"/>
      <c r="AT50" s="43"/>
      <c r="AU50" s="35"/>
    </row>
    <row r="51" ht="15.75" customHeight="1">
      <c r="A51" s="24">
        <f t="shared" ref="A51:A65" si="92">ROW(A2)-ROW($A$2)+1</f>
        <v>1</v>
      </c>
      <c r="B51" s="24" t="s">
        <v>171</v>
      </c>
      <c r="C51" s="61"/>
      <c r="D51" s="42">
        <f t="shared" ref="D51:D65" si="93">G51+K51+O51+S51+W51+AA51+AE51+AI51+AM51+AQ51</f>
        <v>54</v>
      </c>
      <c r="E51" s="7"/>
      <c r="F51" s="59">
        <v>16.966</v>
      </c>
      <c r="G51" s="22">
        <f t="shared" ref="G51:G59" si="94">IF(F51="NT", 0, IF(_xlfn.RANK.EQ(F51, $F$51:$F$65, 1)&lt;=10, 11 - _xlfn.RANK.EQ(F51, $F$51:$F$65, 1), 0))</f>
        <v>8</v>
      </c>
      <c r="H51" s="22">
        <f t="shared" ref="H51:H59" si="95">IF(F51="TO", 0, IF(F51&lt;&gt;"", 1, ""))</f>
        <v>1</v>
      </c>
      <c r="I51" s="35"/>
      <c r="J51" s="22">
        <v>16.706</v>
      </c>
      <c r="K51" s="22">
        <f t="shared" ref="K51:K59" si="96">IF(OR(J51="NT", J51="TIME"), 0, IF(_xlfn.RANK.EQ(J51, $J$51:$J$65, 1)&lt;=10, 11 - _xlfn.RANK.EQ(J51, $J$51:$J$65, 1), 0))</f>
        <v>8</v>
      </c>
      <c r="L51" s="22">
        <f t="shared" ref="L51:L59" si="97">IF(OR(J51="TO", J51="TIME"), 0, IF(J51&lt;&gt;"", 1, ""))</f>
        <v>1</v>
      </c>
      <c r="M51" s="35"/>
      <c r="N51" s="22">
        <v>16.09</v>
      </c>
      <c r="O51" s="22">
        <f t="shared" ref="O51:O59" si="98">IF(OR(N51="NT", N51="TIME"), 0, IF(_xlfn.RANK.EQ(N51, $N$51:$N$65, 1)&lt;=10, 11 - _xlfn.RANK.EQ(N51, $N$51:$N$65, 1), 0))</f>
        <v>10</v>
      </c>
      <c r="P51" s="22">
        <f t="shared" ref="P51:P59" si="99">IF(OR(N51="TO", N51="TIME"), 0, IF(N51&lt;&gt;"", 1, ""))</f>
        <v>1</v>
      </c>
      <c r="Q51" s="35"/>
      <c r="R51" s="22">
        <v>15.893</v>
      </c>
      <c r="S51" s="22">
        <f t="shared" ref="S51:S59" si="100">IF(OR(R51="NT", R51="TIME"), 0, IF(_xlfn.RANK.EQ(R51, $R$51:$R$65, 1)&lt;=10, 11 - _xlfn.RANK.EQ(R51, $R$51:$R$65, 1), 0))</f>
        <v>10</v>
      </c>
      <c r="T51" s="22">
        <f t="shared" ref="T51:T59" si="101">IF(OR(R51="TO", R51="TIME"), 0, IF(R51&lt;&gt;"", 1, ""))</f>
        <v>1</v>
      </c>
      <c r="U51" s="35"/>
      <c r="V51" s="22">
        <v>16.554</v>
      </c>
      <c r="W51" s="22">
        <f t="shared" ref="W51:W57" si="102">IF(OR(V51="NT", V51="TIME"), 0, IF(_xlfn.RANK.EQ(V51, $V$51:$V$65, 1)&lt;=10, 11 - _xlfn.RANK.EQ(V51, $V$51:$V$65, 1), 0))</f>
        <v>10</v>
      </c>
      <c r="X51" s="22">
        <f t="shared" ref="X51:X65" si="103">IF(OR(V51="TO", V51="TIME"), 0, IF(V51&lt;&gt;"", 1, ""))</f>
        <v>1</v>
      </c>
      <c r="Y51" s="35"/>
      <c r="Z51" s="22">
        <v>22.145</v>
      </c>
      <c r="AA51" s="22">
        <f t="shared" ref="AA51:AA57" si="104">IF(OR(Z51="NT", Z51="TIME"), 0, IF(_xlfn.RANK.EQ(Z51, $Z$51:$Z$65, 1)&lt;=10, 11 - _xlfn.RANK.EQ(Z51, $Z$51:$Z$65, 1), 0))</f>
        <v>8</v>
      </c>
      <c r="AB51" s="22">
        <f t="shared" ref="AB51:AB65" si="105">IF(OR(Z51="TO", Z51="TIME"), 0, IF(Z51&lt;&gt;"", 1, ""))</f>
        <v>1</v>
      </c>
      <c r="AC51" s="35"/>
      <c r="AD51" s="22" t="s">
        <v>88</v>
      </c>
      <c r="AE51" s="22">
        <f t="shared" ref="AE51:AE54" si="106">IF(OR(AD51="NT", AD51="TIME"), 0, IF(_xlfn.RANK.EQ(AD51, AD37:AD51, 1)&lt;=10, 11 - _xlfn.RANK.EQ(AD51, AD37:AD51, 1), 0))</f>
        <v>0</v>
      </c>
      <c r="AF51" s="22">
        <f t="shared" ref="AF51:AF65" si="107">IF(OR(AD51="TO", AD51="TIME"), 0, IF(AD51&lt;&gt;"", 1, ""))</f>
        <v>0</v>
      </c>
      <c r="AG51" s="35"/>
      <c r="AH51" s="22" t="s">
        <v>88</v>
      </c>
      <c r="AI51" s="22">
        <f t="shared" ref="AI51:AI54" si="108">IF(OR(AH51="NT", AH51="TIME"), 0, IF(_xlfn.RANK.EQ(AH51, AH37:AH51, 1)&lt;=10, 11 - _xlfn.RANK.EQ(AH51, AH37:AH51, 1), 0))</f>
        <v>0</v>
      </c>
      <c r="AJ51" s="22">
        <f t="shared" ref="AJ51:AJ65" si="109">IF(OR(AH51="TO", AH51="TIME"), 0, IF(AH51&lt;&gt;"", 1, ""))</f>
        <v>0</v>
      </c>
      <c r="AK51" s="35"/>
      <c r="AL51" s="22" t="s">
        <v>88</v>
      </c>
      <c r="AM51" s="22">
        <f t="shared" ref="AM51:AM54" si="110">IF(OR(AL51="NT", AL51="TIME"), 0, IF(_xlfn.RANK.EQ(AL51, AL37:AL51, 1)&lt;=10, 11 - _xlfn.RANK.EQ(AL51, AL37:AL51, 1), 0))</f>
        <v>0</v>
      </c>
      <c r="AN51" s="22">
        <f t="shared" ref="AN51:AN65" si="111">IF(OR(AL51="TO", AL51="TIME"), 0, IF(AL51&lt;&gt;"", 1, ""))</f>
        <v>0</v>
      </c>
      <c r="AO51" s="35"/>
      <c r="AP51" s="22" t="s">
        <v>88</v>
      </c>
      <c r="AQ51" s="22">
        <f t="shared" ref="AQ51:AQ54" si="112">IF(OR(AP51="NT", AP51="TIME"), 0, IF(_xlfn.RANK.EQ(AP51, AP37:AP51, 1)&lt;=10, 11 - _xlfn.RANK.EQ(AP51, AP37:AP51, 1), 0))</f>
        <v>0</v>
      </c>
      <c r="AR51" s="22">
        <f t="shared" ref="AR51:AR65" si="113">IF(OR(AP51="TO", AP51="TIME"), 0, IF(AP51&lt;&gt;"", 1, ""))</f>
        <v>0</v>
      </c>
      <c r="AS51" s="35"/>
      <c r="AT51" s="22">
        <f t="shared" ref="AT51:AT65" si="114">AR51+AN51+AJ51+AF51+AB51+X51+T51+P51+L51+H51</f>
        <v>6</v>
      </c>
      <c r="AU51" s="35"/>
    </row>
    <row r="52" ht="15.75" customHeight="1">
      <c r="A52" s="24">
        <f t="shared" si="92"/>
        <v>2</v>
      </c>
      <c r="B52" s="24" t="s">
        <v>178</v>
      </c>
      <c r="C52" s="61"/>
      <c r="D52" s="42">
        <f t="shared" si="93"/>
        <v>45</v>
      </c>
      <c r="E52" s="7"/>
      <c r="F52" s="59">
        <v>17.58</v>
      </c>
      <c r="G52" s="22">
        <f t="shared" si="94"/>
        <v>6</v>
      </c>
      <c r="H52" s="22">
        <f t="shared" si="95"/>
        <v>1</v>
      </c>
      <c r="I52" s="35"/>
      <c r="J52" s="22">
        <v>16.728</v>
      </c>
      <c r="K52" s="22">
        <f t="shared" si="96"/>
        <v>7</v>
      </c>
      <c r="L52" s="22">
        <f t="shared" si="97"/>
        <v>1</v>
      </c>
      <c r="M52" s="35"/>
      <c r="N52" s="22">
        <v>16.82</v>
      </c>
      <c r="O52" s="22">
        <f t="shared" si="98"/>
        <v>7</v>
      </c>
      <c r="P52" s="22">
        <f t="shared" si="99"/>
        <v>1</v>
      </c>
      <c r="Q52" s="35"/>
      <c r="R52" s="22">
        <v>16.857</v>
      </c>
      <c r="S52" s="22">
        <f t="shared" si="100"/>
        <v>7</v>
      </c>
      <c r="T52" s="22">
        <f t="shared" si="101"/>
        <v>1</v>
      </c>
      <c r="U52" s="35"/>
      <c r="V52" s="22">
        <v>17.563</v>
      </c>
      <c r="W52" s="22">
        <f t="shared" si="102"/>
        <v>9</v>
      </c>
      <c r="X52" s="22">
        <f t="shared" si="103"/>
        <v>1</v>
      </c>
      <c r="Y52" s="35"/>
      <c r="Z52" s="22">
        <v>21.802</v>
      </c>
      <c r="AA52" s="22">
        <f t="shared" si="104"/>
        <v>9</v>
      </c>
      <c r="AB52" s="22">
        <f t="shared" si="105"/>
        <v>1</v>
      </c>
      <c r="AC52" s="35"/>
      <c r="AD52" s="22" t="s">
        <v>88</v>
      </c>
      <c r="AE52" s="22">
        <f t="shared" si="106"/>
        <v>0</v>
      </c>
      <c r="AF52" s="22">
        <f t="shared" si="107"/>
        <v>0</v>
      </c>
      <c r="AG52" s="35"/>
      <c r="AH52" s="22" t="s">
        <v>88</v>
      </c>
      <c r="AI52" s="22">
        <f t="shared" si="108"/>
        <v>0</v>
      </c>
      <c r="AJ52" s="22">
        <f t="shared" si="109"/>
        <v>0</v>
      </c>
      <c r="AK52" s="35"/>
      <c r="AL52" s="22" t="s">
        <v>88</v>
      </c>
      <c r="AM52" s="22">
        <f t="shared" si="110"/>
        <v>0</v>
      </c>
      <c r="AN52" s="22">
        <f t="shared" si="111"/>
        <v>0</v>
      </c>
      <c r="AO52" s="35"/>
      <c r="AP52" s="22" t="s">
        <v>88</v>
      </c>
      <c r="AQ52" s="22">
        <f t="shared" si="112"/>
        <v>0</v>
      </c>
      <c r="AR52" s="22">
        <f t="shared" si="113"/>
        <v>0</v>
      </c>
      <c r="AS52" s="35"/>
      <c r="AT52" s="22">
        <f t="shared" si="114"/>
        <v>6</v>
      </c>
      <c r="AU52" s="35"/>
    </row>
    <row r="53" ht="15.75" customHeight="1">
      <c r="A53" s="24">
        <f t="shared" si="92"/>
        <v>3</v>
      </c>
      <c r="B53" s="24" t="s">
        <v>172</v>
      </c>
      <c r="C53" s="61"/>
      <c r="D53" s="42">
        <f t="shared" si="93"/>
        <v>38</v>
      </c>
      <c r="E53" s="7"/>
      <c r="F53" s="59">
        <v>16.655</v>
      </c>
      <c r="G53" s="22">
        <f t="shared" si="94"/>
        <v>10</v>
      </c>
      <c r="H53" s="22">
        <f t="shared" si="95"/>
        <v>1</v>
      </c>
      <c r="I53" s="35"/>
      <c r="J53" s="22">
        <v>16.155</v>
      </c>
      <c r="K53" s="22">
        <f t="shared" si="96"/>
        <v>10</v>
      </c>
      <c r="L53" s="22">
        <f t="shared" si="97"/>
        <v>1</v>
      </c>
      <c r="M53" s="35"/>
      <c r="N53" s="22">
        <v>16.42</v>
      </c>
      <c r="O53" s="22">
        <f t="shared" si="98"/>
        <v>9</v>
      </c>
      <c r="P53" s="22">
        <f t="shared" si="99"/>
        <v>1</v>
      </c>
      <c r="Q53" s="35"/>
      <c r="R53" s="22">
        <v>15.961</v>
      </c>
      <c r="S53" s="22">
        <f t="shared" si="100"/>
        <v>9</v>
      </c>
      <c r="T53" s="22">
        <f t="shared" si="101"/>
        <v>1</v>
      </c>
      <c r="U53" s="35"/>
      <c r="V53" s="22" t="s">
        <v>88</v>
      </c>
      <c r="W53" s="22">
        <f t="shared" si="102"/>
        <v>0</v>
      </c>
      <c r="X53" s="22">
        <f t="shared" si="103"/>
        <v>0</v>
      </c>
      <c r="Y53" s="35"/>
      <c r="Z53" s="22" t="s">
        <v>88</v>
      </c>
      <c r="AA53" s="22">
        <f t="shared" si="104"/>
        <v>0</v>
      </c>
      <c r="AB53" s="22">
        <f t="shared" si="105"/>
        <v>0</v>
      </c>
      <c r="AC53" s="35"/>
      <c r="AD53" s="22" t="s">
        <v>88</v>
      </c>
      <c r="AE53" s="22">
        <f t="shared" si="106"/>
        <v>0</v>
      </c>
      <c r="AF53" s="22">
        <f t="shared" si="107"/>
        <v>0</v>
      </c>
      <c r="AG53" s="35"/>
      <c r="AH53" s="22" t="s">
        <v>88</v>
      </c>
      <c r="AI53" s="22">
        <f t="shared" si="108"/>
        <v>0</v>
      </c>
      <c r="AJ53" s="22">
        <f t="shared" si="109"/>
        <v>0</v>
      </c>
      <c r="AK53" s="35"/>
      <c r="AL53" s="22" t="s">
        <v>88</v>
      </c>
      <c r="AM53" s="22">
        <f t="shared" si="110"/>
        <v>0</v>
      </c>
      <c r="AN53" s="22">
        <f t="shared" si="111"/>
        <v>0</v>
      </c>
      <c r="AO53" s="35"/>
      <c r="AP53" s="22" t="s">
        <v>88</v>
      </c>
      <c r="AQ53" s="22">
        <f t="shared" si="112"/>
        <v>0</v>
      </c>
      <c r="AR53" s="22">
        <f t="shared" si="113"/>
        <v>0</v>
      </c>
      <c r="AS53" s="35"/>
      <c r="AT53" s="22">
        <f t="shared" si="114"/>
        <v>4</v>
      </c>
      <c r="AU53" s="35"/>
    </row>
    <row r="54" ht="15.75" customHeight="1">
      <c r="A54" s="24">
        <f t="shared" si="92"/>
        <v>4</v>
      </c>
      <c r="B54" s="24" t="s">
        <v>169</v>
      </c>
      <c r="C54" s="61"/>
      <c r="D54" s="42">
        <f t="shared" si="93"/>
        <v>31</v>
      </c>
      <c r="E54" s="7"/>
      <c r="F54" s="59">
        <v>16.719</v>
      </c>
      <c r="G54" s="22">
        <f t="shared" si="94"/>
        <v>9</v>
      </c>
      <c r="H54" s="22">
        <f t="shared" si="95"/>
        <v>1</v>
      </c>
      <c r="I54" s="35"/>
      <c r="J54" s="22">
        <v>16.734</v>
      </c>
      <c r="K54" s="22">
        <f t="shared" si="96"/>
        <v>6</v>
      </c>
      <c r="L54" s="22">
        <f t="shared" si="97"/>
        <v>1</v>
      </c>
      <c r="M54" s="35"/>
      <c r="N54" s="22">
        <v>16.45</v>
      </c>
      <c r="O54" s="22">
        <f t="shared" si="98"/>
        <v>8</v>
      </c>
      <c r="P54" s="22">
        <f t="shared" si="99"/>
        <v>1</v>
      </c>
      <c r="Q54" s="35"/>
      <c r="R54" s="22">
        <v>16.656</v>
      </c>
      <c r="S54" s="22">
        <f t="shared" si="100"/>
        <v>8</v>
      </c>
      <c r="T54" s="22">
        <f t="shared" si="101"/>
        <v>1</v>
      </c>
      <c r="U54" s="35"/>
      <c r="V54" s="22" t="s">
        <v>88</v>
      </c>
      <c r="W54" s="22">
        <f t="shared" si="102"/>
        <v>0</v>
      </c>
      <c r="X54" s="22">
        <f t="shared" si="103"/>
        <v>0</v>
      </c>
      <c r="Y54" s="35"/>
      <c r="Z54" s="22" t="s">
        <v>88</v>
      </c>
      <c r="AA54" s="22">
        <f t="shared" si="104"/>
        <v>0</v>
      </c>
      <c r="AB54" s="22">
        <f t="shared" si="105"/>
        <v>0</v>
      </c>
      <c r="AC54" s="35"/>
      <c r="AD54" s="22" t="s">
        <v>88</v>
      </c>
      <c r="AE54" s="22">
        <f t="shared" si="106"/>
        <v>0</v>
      </c>
      <c r="AF54" s="22">
        <f t="shared" si="107"/>
        <v>0</v>
      </c>
      <c r="AG54" s="35"/>
      <c r="AH54" s="22" t="s">
        <v>88</v>
      </c>
      <c r="AI54" s="22">
        <f t="shared" si="108"/>
        <v>0</v>
      </c>
      <c r="AJ54" s="22">
        <f t="shared" si="109"/>
        <v>0</v>
      </c>
      <c r="AK54" s="35"/>
      <c r="AL54" s="22" t="s">
        <v>88</v>
      </c>
      <c r="AM54" s="22">
        <f t="shared" si="110"/>
        <v>0</v>
      </c>
      <c r="AN54" s="22">
        <f t="shared" si="111"/>
        <v>0</v>
      </c>
      <c r="AO54" s="35"/>
      <c r="AP54" s="22" t="s">
        <v>88</v>
      </c>
      <c r="AQ54" s="22">
        <f t="shared" si="112"/>
        <v>0</v>
      </c>
      <c r="AR54" s="22">
        <f t="shared" si="113"/>
        <v>0</v>
      </c>
      <c r="AS54" s="35"/>
      <c r="AT54" s="22">
        <f t="shared" si="114"/>
        <v>4</v>
      </c>
      <c r="AU54" s="35"/>
    </row>
    <row r="55" ht="15.75" customHeight="1">
      <c r="A55" s="24">
        <f t="shared" si="92"/>
        <v>5</v>
      </c>
      <c r="B55" s="24" t="s">
        <v>180</v>
      </c>
      <c r="C55" s="61"/>
      <c r="D55" s="42">
        <f t="shared" si="93"/>
        <v>24</v>
      </c>
      <c r="E55" s="7"/>
      <c r="F55" s="59">
        <v>31.069</v>
      </c>
      <c r="G55" s="22">
        <f t="shared" si="94"/>
        <v>0</v>
      </c>
      <c r="H55" s="22">
        <f t="shared" si="95"/>
        <v>1</v>
      </c>
      <c r="I55" s="35"/>
      <c r="J55" s="22">
        <v>25.326</v>
      </c>
      <c r="K55" s="22">
        <f t="shared" si="96"/>
        <v>2</v>
      </c>
      <c r="L55" s="22">
        <f t="shared" si="97"/>
        <v>1</v>
      </c>
      <c r="M55" s="35"/>
      <c r="N55" s="22">
        <v>18.64</v>
      </c>
      <c r="O55" s="22">
        <f t="shared" si="98"/>
        <v>5</v>
      </c>
      <c r="P55" s="22">
        <f t="shared" si="99"/>
        <v>1</v>
      </c>
      <c r="Q55" s="35"/>
      <c r="R55" s="22">
        <v>24.404</v>
      </c>
      <c r="S55" s="22">
        <f t="shared" si="100"/>
        <v>3</v>
      </c>
      <c r="T55" s="22">
        <f t="shared" si="101"/>
        <v>1</v>
      </c>
      <c r="U55" s="35"/>
      <c r="V55" s="22">
        <v>21.496</v>
      </c>
      <c r="W55" s="22">
        <f t="shared" si="102"/>
        <v>7</v>
      </c>
      <c r="X55" s="22">
        <f t="shared" si="103"/>
        <v>1</v>
      </c>
      <c r="Y55" s="35"/>
      <c r="Z55" s="22">
        <v>25.748</v>
      </c>
      <c r="AA55" s="22">
        <f t="shared" si="104"/>
        <v>7</v>
      </c>
      <c r="AB55" s="22">
        <f t="shared" si="105"/>
        <v>1</v>
      </c>
      <c r="AC55" s="35"/>
      <c r="AD55" s="22" t="s">
        <v>88</v>
      </c>
      <c r="AE55" s="22">
        <f t="shared" ref="AE55:AE56" si="115">IF(OR(AD55="NT", AD55="TIME"), 0, IF(_xlfn.RANK.EQ(AD55, AD43:AD55, 1)&lt;=10, 11 - _xlfn.RANK.EQ(AD55, AD43:AD55, 1), 0))</f>
        <v>0</v>
      </c>
      <c r="AF55" s="22">
        <f t="shared" si="107"/>
        <v>0</v>
      </c>
      <c r="AG55" s="35"/>
      <c r="AH55" s="22" t="s">
        <v>88</v>
      </c>
      <c r="AI55" s="22">
        <f t="shared" ref="AI55:AI56" si="116">IF(OR(AH55="NT", AH55="TIME"), 0, IF(_xlfn.RANK.EQ(AH55, AH43:AH55, 1)&lt;=10, 11 - _xlfn.RANK.EQ(AH55, AH43:AH55, 1), 0))</f>
        <v>0</v>
      </c>
      <c r="AJ55" s="22">
        <f t="shared" si="109"/>
        <v>0</v>
      </c>
      <c r="AK55" s="35"/>
      <c r="AL55" s="22" t="s">
        <v>88</v>
      </c>
      <c r="AM55" s="22">
        <f t="shared" ref="AM55:AM56" si="117">IF(OR(AL55="NT", AL55="TIME"), 0, IF(_xlfn.RANK.EQ(AL55, AL43:AL55, 1)&lt;=10, 11 - _xlfn.RANK.EQ(AL55, AL43:AL55, 1), 0))</f>
        <v>0</v>
      </c>
      <c r="AN55" s="22">
        <f t="shared" si="111"/>
        <v>0</v>
      </c>
      <c r="AO55" s="35"/>
      <c r="AP55" s="22" t="s">
        <v>88</v>
      </c>
      <c r="AQ55" s="22">
        <f t="shared" ref="AQ55:AQ56" si="118">IF(OR(AP55="NT", AP55="TIME"), 0, IF(_xlfn.RANK.EQ(AP55, AP43:AP55, 1)&lt;=10, 11 - _xlfn.RANK.EQ(AP55, AP43:AP55, 1), 0))</f>
        <v>0</v>
      </c>
      <c r="AR55" s="22">
        <f t="shared" si="113"/>
        <v>0</v>
      </c>
      <c r="AS55" s="35"/>
      <c r="AT55" s="22">
        <f t="shared" si="114"/>
        <v>6</v>
      </c>
      <c r="AU55" s="35"/>
    </row>
    <row r="56" ht="15.75" customHeight="1">
      <c r="A56" s="24">
        <f t="shared" si="92"/>
        <v>6</v>
      </c>
      <c r="B56" s="24" t="s">
        <v>182</v>
      </c>
      <c r="C56" s="61"/>
      <c r="D56" s="42">
        <f t="shared" si="93"/>
        <v>21</v>
      </c>
      <c r="E56" s="43"/>
      <c r="F56" s="22">
        <v>17.763</v>
      </c>
      <c r="G56" s="22">
        <f t="shared" si="94"/>
        <v>5</v>
      </c>
      <c r="H56" s="22">
        <f t="shared" si="95"/>
        <v>1</v>
      </c>
      <c r="I56" s="35"/>
      <c r="J56" s="22">
        <v>17.8</v>
      </c>
      <c r="K56" s="22">
        <f t="shared" si="96"/>
        <v>5</v>
      </c>
      <c r="L56" s="22">
        <f t="shared" si="97"/>
        <v>1</v>
      </c>
      <c r="M56" s="35"/>
      <c r="N56" s="22">
        <v>17.46</v>
      </c>
      <c r="O56" s="22">
        <f t="shared" si="98"/>
        <v>6</v>
      </c>
      <c r="P56" s="22">
        <f t="shared" si="99"/>
        <v>1</v>
      </c>
      <c r="Q56" s="35"/>
      <c r="R56" s="22">
        <v>17.828</v>
      </c>
      <c r="S56" s="22">
        <f t="shared" si="100"/>
        <v>5</v>
      </c>
      <c r="T56" s="22">
        <f t="shared" si="101"/>
        <v>1</v>
      </c>
      <c r="U56" s="35"/>
      <c r="V56" s="22" t="s">
        <v>88</v>
      </c>
      <c r="W56" s="22">
        <f t="shared" si="102"/>
        <v>0</v>
      </c>
      <c r="X56" s="22">
        <f t="shared" si="103"/>
        <v>0</v>
      </c>
      <c r="Y56" s="35"/>
      <c r="Z56" s="22" t="s">
        <v>88</v>
      </c>
      <c r="AA56" s="22">
        <f t="shared" si="104"/>
        <v>0</v>
      </c>
      <c r="AB56" s="22">
        <f t="shared" si="105"/>
        <v>0</v>
      </c>
      <c r="AC56" s="35"/>
      <c r="AD56" s="22" t="s">
        <v>88</v>
      </c>
      <c r="AE56" s="22">
        <f t="shared" si="115"/>
        <v>0</v>
      </c>
      <c r="AF56" s="22">
        <f t="shared" si="107"/>
        <v>0</v>
      </c>
      <c r="AG56" s="35"/>
      <c r="AH56" s="22" t="s">
        <v>88</v>
      </c>
      <c r="AI56" s="22">
        <f t="shared" si="116"/>
        <v>0</v>
      </c>
      <c r="AJ56" s="22">
        <f t="shared" si="109"/>
        <v>0</v>
      </c>
      <c r="AK56" s="35"/>
      <c r="AL56" s="22" t="s">
        <v>88</v>
      </c>
      <c r="AM56" s="22">
        <f t="shared" si="117"/>
        <v>0</v>
      </c>
      <c r="AN56" s="22">
        <f t="shared" si="111"/>
        <v>0</v>
      </c>
      <c r="AO56" s="35"/>
      <c r="AP56" s="22" t="s">
        <v>88</v>
      </c>
      <c r="AQ56" s="22">
        <f t="shared" si="118"/>
        <v>0</v>
      </c>
      <c r="AR56" s="22">
        <f t="shared" si="113"/>
        <v>0</v>
      </c>
      <c r="AS56" s="35"/>
      <c r="AT56" s="22">
        <f t="shared" si="114"/>
        <v>4</v>
      </c>
      <c r="AU56" s="35"/>
    </row>
    <row r="57" ht="15.75" customHeight="1">
      <c r="A57" s="24">
        <f t="shared" si="92"/>
        <v>7</v>
      </c>
      <c r="B57" s="24" t="s">
        <v>176</v>
      </c>
      <c r="C57" s="61"/>
      <c r="D57" s="42">
        <f t="shared" si="93"/>
        <v>21</v>
      </c>
      <c r="E57" s="7"/>
      <c r="F57" s="59">
        <v>22.589</v>
      </c>
      <c r="G57" s="22">
        <f t="shared" si="94"/>
        <v>2</v>
      </c>
      <c r="H57" s="22">
        <f t="shared" si="95"/>
        <v>1</v>
      </c>
      <c r="I57" s="35"/>
      <c r="J57" s="22" t="s">
        <v>87</v>
      </c>
      <c r="K57" s="22">
        <f t="shared" si="96"/>
        <v>0</v>
      </c>
      <c r="L57" s="22">
        <f t="shared" si="97"/>
        <v>1</v>
      </c>
      <c r="M57" s="35"/>
      <c r="N57" s="22" t="s">
        <v>87</v>
      </c>
      <c r="O57" s="22">
        <f t="shared" si="98"/>
        <v>0</v>
      </c>
      <c r="P57" s="22">
        <f t="shared" si="99"/>
        <v>1</v>
      </c>
      <c r="Q57" s="35"/>
      <c r="R57" s="22">
        <v>22.201</v>
      </c>
      <c r="S57" s="22">
        <f t="shared" si="100"/>
        <v>4</v>
      </c>
      <c r="T57" s="22">
        <f t="shared" si="101"/>
        <v>1</v>
      </c>
      <c r="U57" s="35"/>
      <c r="V57" s="22">
        <v>24.08</v>
      </c>
      <c r="W57" s="22">
        <f t="shared" si="102"/>
        <v>5</v>
      </c>
      <c r="X57" s="22">
        <f t="shared" si="103"/>
        <v>1</v>
      </c>
      <c r="Y57" s="35"/>
      <c r="Z57" s="22">
        <v>20.287</v>
      </c>
      <c r="AA57" s="22">
        <f t="shared" si="104"/>
        <v>10</v>
      </c>
      <c r="AB57" s="22">
        <f t="shared" si="105"/>
        <v>1</v>
      </c>
      <c r="AC57" s="35"/>
      <c r="AD57" s="22" t="s">
        <v>88</v>
      </c>
      <c r="AE57" s="22">
        <f>IF(OR(AD57="NT", AD57="TIME"), 0, IF(_xlfn.RANK.EQ(AD57, AD46:AD57, 1)&lt;=10, 11 - _xlfn.RANK.EQ(AD57, AD46:AD57, 1), 0))</f>
        <v>0</v>
      </c>
      <c r="AF57" s="22">
        <f t="shared" si="107"/>
        <v>0</v>
      </c>
      <c r="AG57" s="35"/>
      <c r="AH57" s="22" t="s">
        <v>88</v>
      </c>
      <c r="AI57" s="22">
        <f>IF(OR(AH57="NT", AH57="TIME"), 0, IF(_xlfn.RANK.EQ(AH57, AH46:AH57, 1)&lt;=10, 11 - _xlfn.RANK.EQ(AH57, AH46:AH57, 1), 0))</f>
        <v>0</v>
      </c>
      <c r="AJ57" s="22">
        <f t="shared" si="109"/>
        <v>0</v>
      </c>
      <c r="AK57" s="35"/>
      <c r="AL57" s="22" t="s">
        <v>88</v>
      </c>
      <c r="AM57" s="22">
        <f>IF(OR(AL57="NT", AL57="TIME"), 0, IF(_xlfn.RANK.EQ(AL57, AL46:AL57, 1)&lt;=10, 11 - _xlfn.RANK.EQ(AL57, AL46:AL57, 1), 0))</f>
        <v>0</v>
      </c>
      <c r="AN57" s="22">
        <f t="shared" si="111"/>
        <v>0</v>
      </c>
      <c r="AO57" s="35"/>
      <c r="AP57" s="22" t="s">
        <v>88</v>
      </c>
      <c r="AQ57" s="22">
        <f>IF(OR(AP57="NT", AP57="TIME"), 0, IF(_xlfn.RANK.EQ(AP57, AP46:AP57, 1)&lt;=10, 11 - _xlfn.RANK.EQ(AP57, AP46:AP57, 1), 0))</f>
        <v>0</v>
      </c>
      <c r="AR57" s="22">
        <f t="shared" si="113"/>
        <v>0</v>
      </c>
      <c r="AS57" s="35"/>
      <c r="AT57" s="22">
        <f t="shared" si="114"/>
        <v>6</v>
      </c>
      <c r="AU57" s="35"/>
    </row>
    <row r="58" ht="15.75" customHeight="1">
      <c r="A58" s="24">
        <f t="shared" si="92"/>
        <v>8</v>
      </c>
      <c r="B58" s="24" t="s">
        <v>177</v>
      </c>
      <c r="C58" s="61"/>
      <c r="D58" s="42">
        <f t="shared" si="93"/>
        <v>17</v>
      </c>
      <c r="E58" s="7"/>
      <c r="F58" s="59">
        <v>17.865</v>
      </c>
      <c r="G58" s="22">
        <f t="shared" si="94"/>
        <v>3</v>
      </c>
      <c r="H58" s="22">
        <f t="shared" si="95"/>
        <v>1</v>
      </c>
      <c r="I58" s="35"/>
      <c r="J58" s="22">
        <v>22.783</v>
      </c>
      <c r="K58" s="22">
        <f t="shared" si="96"/>
        <v>4</v>
      </c>
      <c r="L58" s="22">
        <f t="shared" si="97"/>
        <v>1</v>
      </c>
      <c r="M58" s="35"/>
      <c r="N58" s="22">
        <v>22.08</v>
      </c>
      <c r="O58" s="22">
        <f t="shared" si="98"/>
        <v>4</v>
      </c>
      <c r="P58" s="22">
        <f t="shared" si="99"/>
        <v>1</v>
      </c>
      <c r="Q58" s="35"/>
      <c r="R58" s="22">
        <v>16.897</v>
      </c>
      <c r="S58" s="22">
        <f t="shared" si="100"/>
        <v>6</v>
      </c>
      <c r="T58" s="22">
        <f t="shared" si="101"/>
        <v>1</v>
      </c>
      <c r="U58" s="35"/>
      <c r="V58" s="22" t="s">
        <v>34</v>
      </c>
      <c r="W58" s="22">
        <v>0.0</v>
      </c>
      <c r="X58" s="22">
        <f t="shared" si="103"/>
        <v>0</v>
      </c>
      <c r="Y58" s="35"/>
      <c r="Z58" s="22" t="s">
        <v>34</v>
      </c>
      <c r="AA58" s="22">
        <v>0.0</v>
      </c>
      <c r="AB58" s="22">
        <f t="shared" si="105"/>
        <v>0</v>
      </c>
      <c r="AC58" s="35"/>
      <c r="AD58" s="22" t="s">
        <v>88</v>
      </c>
      <c r="AE58" s="22">
        <f t="shared" ref="AE58:AE60" si="119">IF(OR(AD58="NT", AD58="TIME"), 0, IF(_xlfn.RANK.EQ(AD58, AD48:AD58, 1)&lt;=10, 11 - _xlfn.RANK.EQ(AD58, AD48:AD58, 1), 0))</f>
        <v>0</v>
      </c>
      <c r="AF58" s="22">
        <f t="shared" si="107"/>
        <v>0</v>
      </c>
      <c r="AG58" s="35"/>
      <c r="AH58" s="22" t="s">
        <v>88</v>
      </c>
      <c r="AI58" s="22">
        <f t="shared" ref="AI58:AI60" si="120">IF(OR(AH58="NT", AH58="TIME"), 0, IF(_xlfn.RANK.EQ(AH58, AH48:AH58, 1)&lt;=10, 11 - _xlfn.RANK.EQ(AH58, AH48:AH58, 1), 0))</f>
        <v>0</v>
      </c>
      <c r="AJ58" s="22">
        <f t="shared" si="109"/>
        <v>0</v>
      </c>
      <c r="AK58" s="35"/>
      <c r="AL58" s="22" t="s">
        <v>88</v>
      </c>
      <c r="AM58" s="22">
        <f t="shared" ref="AM58:AM60" si="121">IF(OR(AL58="NT", AL58="TIME"), 0, IF(_xlfn.RANK.EQ(AL58, AL48:AL58, 1)&lt;=10, 11 - _xlfn.RANK.EQ(AL58, AL48:AL58, 1), 0))</f>
        <v>0</v>
      </c>
      <c r="AN58" s="22">
        <f t="shared" si="111"/>
        <v>0</v>
      </c>
      <c r="AO58" s="35"/>
      <c r="AP58" s="22" t="s">
        <v>88</v>
      </c>
      <c r="AQ58" s="22">
        <f t="shared" ref="AQ58:AQ60" si="122">IF(OR(AP58="NT", AP58="TIME"), 0, IF(_xlfn.RANK.EQ(AP58, AP48:AP58, 1)&lt;=10, 11 - _xlfn.RANK.EQ(AP58, AP48:AP58, 1), 0))</f>
        <v>0</v>
      </c>
      <c r="AR58" s="22">
        <f t="shared" si="113"/>
        <v>0</v>
      </c>
      <c r="AS58" s="35"/>
      <c r="AT58" s="22">
        <f t="shared" si="114"/>
        <v>4</v>
      </c>
      <c r="AU58" s="35"/>
    </row>
    <row r="59" ht="15.75" customHeight="1">
      <c r="A59" s="24">
        <f t="shared" si="92"/>
        <v>9</v>
      </c>
      <c r="B59" s="24" t="s">
        <v>175</v>
      </c>
      <c r="C59" s="61"/>
      <c r="D59" s="42">
        <f t="shared" si="93"/>
        <v>13</v>
      </c>
      <c r="E59" s="7"/>
      <c r="F59" s="59">
        <v>17.787</v>
      </c>
      <c r="G59" s="22">
        <f t="shared" si="94"/>
        <v>4</v>
      </c>
      <c r="H59" s="22">
        <f t="shared" si="95"/>
        <v>1</v>
      </c>
      <c r="I59" s="35"/>
      <c r="J59" s="22">
        <v>16.6</v>
      </c>
      <c r="K59" s="22">
        <f t="shared" si="96"/>
        <v>9</v>
      </c>
      <c r="L59" s="22">
        <f t="shared" si="97"/>
        <v>1</v>
      </c>
      <c r="M59" s="35"/>
      <c r="N59" s="22" t="s">
        <v>88</v>
      </c>
      <c r="O59" s="22">
        <f t="shared" si="98"/>
        <v>0</v>
      </c>
      <c r="P59" s="22">
        <f t="shared" si="99"/>
        <v>0</v>
      </c>
      <c r="Q59" s="35"/>
      <c r="R59" s="22" t="s">
        <v>88</v>
      </c>
      <c r="S59" s="22">
        <f t="shared" si="100"/>
        <v>0</v>
      </c>
      <c r="T59" s="22">
        <f t="shared" si="101"/>
        <v>0</v>
      </c>
      <c r="U59" s="35"/>
      <c r="V59" s="22" t="s">
        <v>88</v>
      </c>
      <c r="W59" s="22">
        <f t="shared" ref="W59:W65" si="123">IF(OR(V59="NT", V59="TIME"), 0, IF(_xlfn.RANK.EQ(V59, $V$51:$V$65, 1)&lt;=10, 11 - _xlfn.RANK.EQ(V59, $V$51:$V$65, 1), 0))</f>
        <v>0</v>
      </c>
      <c r="X59" s="22">
        <f t="shared" si="103"/>
        <v>0</v>
      </c>
      <c r="Y59" s="35"/>
      <c r="Z59" s="22" t="s">
        <v>88</v>
      </c>
      <c r="AA59" s="22">
        <f t="shared" ref="AA59:AA65" si="124">IF(OR(Z59="NT", Z59="TIME"), 0, IF(_xlfn.RANK.EQ(Z59, $Z$51:$Z$65, 1)&lt;=10, 11 - _xlfn.RANK.EQ(Z59, $Z$51:$Z$65, 1), 0))</f>
        <v>0</v>
      </c>
      <c r="AB59" s="22">
        <f t="shared" si="105"/>
        <v>0</v>
      </c>
      <c r="AC59" s="35"/>
      <c r="AD59" s="22" t="s">
        <v>88</v>
      </c>
      <c r="AE59" s="22">
        <f t="shared" si="119"/>
        <v>0</v>
      </c>
      <c r="AF59" s="22">
        <f t="shared" si="107"/>
        <v>0</v>
      </c>
      <c r="AG59" s="35"/>
      <c r="AH59" s="22" t="s">
        <v>88</v>
      </c>
      <c r="AI59" s="22">
        <f t="shared" si="120"/>
        <v>0</v>
      </c>
      <c r="AJ59" s="22">
        <f t="shared" si="109"/>
        <v>0</v>
      </c>
      <c r="AK59" s="35"/>
      <c r="AL59" s="22" t="s">
        <v>88</v>
      </c>
      <c r="AM59" s="22">
        <f t="shared" si="121"/>
        <v>0</v>
      </c>
      <c r="AN59" s="22">
        <f t="shared" si="111"/>
        <v>0</v>
      </c>
      <c r="AO59" s="35"/>
      <c r="AP59" s="22" t="s">
        <v>88</v>
      </c>
      <c r="AQ59" s="22">
        <f t="shared" si="122"/>
        <v>0</v>
      </c>
      <c r="AR59" s="22">
        <f t="shared" si="113"/>
        <v>0</v>
      </c>
      <c r="AS59" s="35"/>
      <c r="AT59" s="22">
        <f t="shared" si="114"/>
        <v>2</v>
      </c>
      <c r="AU59" s="35"/>
    </row>
    <row r="60" ht="15.75" customHeight="1">
      <c r="A60" s="24">
        <f t="shared" si="92"/>
        <v>10</v>
      </c>
      <c r="B60" s="24" t="s">
        <v>184</v>
      </c>
      <c r="C60" s="61"/>
      <c r="D60" s="42">
        <f t="shared" si="93"/>
        <v>13</v>
      </c>
      <c r="E60" s="7"/>
      <c r="F60" s="59"/>
      <c r="G60" s="22"/>
      <c r="H60" s="22"/>
      <c r="I60" s="35"/>
      <c r="J60" s="22"/>
      <c r="K60" s="22"/>
      <c r="L60" s="22"/>
      <c r="M60" s="35"/>
      <c r="N60" s="22"/>
      <c r="O60" s="22"/>
      <c r="P60" s="22"/>
      <c r="Q60" s="35"/>
      <c r="R60" s="22"/>
      <c r="S60" s="22"/>
      <c r="T60" s="22"/>
      <c r="U60" s="35"/>
      <c r="V60" s="22">
        <v>18.277</v>
      </c>
      <c r="W60" s="22">
        <f t="shared" si="123"/>
        <v>8</v>
      </c>
      <c r="X60" s="22">
        <f t="shared" si="103"/>
        <v>1</v>
      </c>
      <c r="Y60" s="35"/>
      <c r="Z60" s="22">
        <v>39.969</v>
      </c>
      <c r="AA60" s="22">
        <f t="shared" si="124"/>
        <v>5</v>
      </c>
      <c r="AB60" s="22">
        <f t="shared" si="105"/>
        <v>1</v>
      </c>
      <c r="AC60" s="35"/>
      <c r="AD60" s="22" t="s">
        <v>88</v>
      </c>
      <c r="AE60" s="22">
        <f t="shared" si="119"/>
        <v>0</v>
      </c>
      <c r="AF60" s="22">
        <f t="shared" si="107"/>
        <v>0</v>
      </c>
      <c r="AG60" s="35"/>
      <c r="AH60" s="22" t="s">
        <v>88</v>
      </c>
      <c r="AI60" s="22">
        <f t="shared" si="120"/>
        <v>0</v>
      </c>
      <c r="AJ60" s="22">
        <f t="shared" si="109"/>
        <v>0</v>
      </c>
      <c r="AK60" s="35"/>
      <c r="AL60" s="22" t="s">
        <v>88</v>
      </c>
      <c r="AM60" s="22">
        <f t="shared" si="121"/>
        <v>0</v>
      </c>
      <c r="AN60" s="22">
        <f t="shared" si="111"/>
        <v>0</v>
      </c>
      <c r="AO60" s="35"/>
      <c r="AP60" s="22" t="s">
        <v>88</v>
      </c>
      <c r="AQ60" s="22">
        <f t="shared" si="122"/>
        <v>0</v>
      </c>
      <c r="AR60" s="22">
        <f t="shared" si="113"/>
        <v>0</v>
      </c>
      <c r="AS60" s="35"/>
      <c r="AT60" s="22">
        <f t="shared" si="114"/>
        <v>2</v>
      </c>
      <c r="AU60" s="35"/>
    </row>
    <row r="61" ht="15.75" customHeight="1">
      <c r="A61" s="24">
        <f t="shared" si="92"/>
        <v>11</v>
      </c>
      <c r="B61" s="24" t="s">
        <v>179</v>
      </c>
      <c r="C61" s="61"/>
      <c r="D61" s="42">
        <f t="shared" si="93"/>
        <v>10</v>
      </c>
      <c r="E61" s="7"/>
      <c r="F61" s="59">
        <v>17.444</v>
      </c>
      <c r="G61" s="22">
        <f>IF(F61="NT", 0, IF(_xlfn.RANK.EQ(F61, $F$51:$F$65, 1)&lt;=10, 11 - _xlfn.RANK.EQ(F61, $F$51:$F$65, 1), 0))</f>
        <v>7</v>
      </c>
      <c r="H61" s="22">
        <f>IF(F61="TO", 0, IF(F61&lt;&gt;"", 1, ""))</f>
        <v>1</v>
      </c>
      <c r="I61" s="35"/>
      <c r="J61" s="22">
        <v>23.079</v>
      </c>
      <c r="K61" s="22">
        <f>IF(OR(J61="NT", J61="TIME"), 0, IF(_xlfn.RANK.EQ(J61, $J$51:$J$65, 1)&lt;=10, 11 - _xlfn.RANK.EQ(J61, $J$51:$J$65, 1), 0))</f>
        <v>3</v>
      </c>
      <c r="L61" s="22">
        <f>IF(OR(J61="TO", J61="TIME"), 0, IF(J61&lt;&gt;"", 1, ""))</f>
        <v>1</v>
      </c>
      <c r="M61" s="35"/>
      <c r="N61" s="22" t="s">
        <v>88</v>
      </c>
      <c r="O61" s="22">
        <f>IF(OR(N61="NT", N61="TIME"), 0, IF(_xlfn.RANK.EQ(N61, $N$51:$N$65, 1)&lt;=10, 11 - _xlfn.RANK.EQ(N61, $N$51:$N$65, 1), 0))</f>
        <v>0</v>
      </c>
      <c r="P61" s="22">
        <f>IF(OR(N61="TO", N61="TIME"), 0, IF(N61&lt;&gt;"", 1, ""))</f>
        <v>0</v>
      </c>
      <c r="Q61" s="35"/>
      <c r="R61" s="22" t="s">
        <v>88</v>
      </c>
      <c r="S61" s="22">
        <f>IF(OR(R61="NT", R61="TIME"), 0, IF(_xlfn.RANK.EQ(R61, $R$51:$R$65, 1)&lt;=10, 11 - _xlfn.RANK.EQ(R61, $R$51:$R$65, 1), 0))</f>
        <v>0</v>
      </c>
      <c r="T61" s="22">
        <f>IF(OR(R61="TO", R61="TIME"), 0, IF(R61&lt;&gt;"", 1, ""))</f>
        <v>0</v>
      </c>
      <c r="U61" s="35"/>
      <c r="V61" s="22" t="s">
        <v>88</v>
      </c>
      <c r="W61" s="22">
        <f t="shared" si="123"/>
        <v>0</v>
      </c>
      <c r="X61" s="22">
        <f t="shared" si="103"/>
        <v>0</v>
      </c>
      <c r="Y61" s="35"/>
      <c r="Z61" s="22" t="s">
        <v>88</v>
      </c>
      <c r="AA61" s="22">
        <f t="shared" si="124"/>
        <v>0</v>
      </c>
      <c r="AB61" s="22">
        <f t="shared" si="105"/>
        <v>0</v>
      </c>
      <c r="AC61" s="35"/>
      <c r="AD61" s="22" t="s">
        <v>88</v>
      </c>
      <c r="AE61" s="22">
        <f>IF(OR(AD61="NT", AD61="TIME"), 0, IF(_xlfn.RANK.EQ(AD61, AD49:AD61, 1)&lt;=10, 11 - _xlfn.RANK.EQ(AD61, AD49:AD61, 1), 0))</f>
        <v>0</v>
      </c>
      <c r="AF61" s="22">
        <f t="shared" si="107"/>
        <v>0</v>
      </c>
      <c r="AG61" s="35"/>
      <c r="AH61" s="22" t="s">
        <v>88</v>
      </c>
      <c r="AI61" s="22">
        <f>IF(OR(AH61="NT", AH61="TIME"), 0, IF(_xlfn.RANK.EQ(AH61, AH49:AH61, 1)&lt;=10, 11 - _xlfn.RANK.EQ(AH61, AH49:AH61, 1), 0))</f>
        <v>0</v>
      </c>
      <c r="AJ61" s="22">
        <f t="shared" si="109"/>
        <v>0</v>
      </c>
      <c r="AK61" s="35"/>
      <c r="AL61" s="22" t="s">
        <v>88</v>
      </c>
      <c r="AM61" s="22">
        <f>IF(OR(AL61="NT", AL61="TIME"), 0, IF(_xlfn.RANK.EQ(AL61, AL49:AL61, 1)&lt;=10, 11 - _xlfn.RANK.EQ(AL61, AL49:AL61, 1), 0))</f>
        <v>0</v>
      </c>
      <c r="AN61" s="22">
        <f t="shared" si="111"/>
        <v>0</v>
      </c>
      <c r="AO61" s="35"/>
      <c r="AP61" s="22" t="s">
        <v>88</v>
      </c>
      <c r="AQ61" s="22">
        <f>IF(OR(AP61="NT", AP61="TIME"), 0, IF(_xlfn.RANK.EQ(AP61, AP49:AP61, 1)&lt;=10, 11 - _xlfn.RANK.EQ(AP61, AP49:AP61, 1), 0))</f>
        <v>0</v>
      </c>
      <c r="AR61" s="22">
        <f t="shared" si="113"/>
        <v>0</v>
      </c>
      <c r="AS61" s="35"/>
      <c r="AT61" s="22">
        <f t="shared" si="114"/>
        <v>2</v>
      </c>
      <c r="AU61" s="35"/>
    </row>
    <row r="62" ht="15.75" customHeight="1">
      <c r="A62" s="24">
        <f t="shared" si="92"/>
        <v>12</v>
      </c>
      <c r="B62" s="24" t="s">
        <v>186</v>
      </c>
      <c r="C62" s="61"/>
      <c r="D62" s="42">
        <f t="shared" si="93"/>
        <v>6</v>
      </c>
      <c r="E62" s="7"/>
      <c r="F62" s="59"/>
      <c r="G62" s="22"/>
      <c r="H62" s="22"/>
      <c r="I62" s="35"/>
      <c r="J62" s="22"/>
      <c r="K62" s="22"/>
      <c r="L62" s="22"/>
      <c r="M62" s="35"/>
      <c r="N62" s="22"/>
      <c r="O62" s="22"/>
      <c r="P62" s="22"/>
      <c r="Q62" s="35"/>
      <c r="R62" s="22"/>
      <c r="S62" s="22"/>
      <c r="T62" s="22"/>
      <c r="U62" s="35"/>
      <c r="V62" s="22" t="s">
        <v>87</v>
      </c>
      <c r="W62" s="22">
        <f t="shared" si="123"/>
        <v>0</v>
      </c>
      <c r="X62" s="22">
        <f t="shared" si="103"/>
        <v>1</v>
      </c>
      <c r="Y62" s="35"/>
      <c r="Z62" s="22">
        <v>38.278</v>
      </c>
      <c r="AA62" s="22">
        <f t="shared" si="124"/>
        <v>6</v>
      </c>
      <c r="AB62" s="22">
        <f t="shared" si="105"/>
        <v>1</v>
      </c>
      <c r="AC62" s="35"/>
      <c r="AD62" s="22" t="s">
        <v>88</v>
      </c>
      <c r="AE62" s="22">
        <f>IF(OR(AD62="NT", AD62="TIME"), 0, IF(_xlfn.RANK.EQ(AD62, AD52:AD62, 1)&lt;=10, 11 - _xlfn.RANK.EQ(AD62, AD52:AD62, 1), 0))</f>
        <v>0</v>
      </c>
      <c r="AF62" s="22">
        <f t="shared" si="107"/>
        <v>0</v>
      </c>
      <c r="AG62" s="35"/>
      <c r="AH62" s="22" t="s">
        <v>88</v>
      </c>
      <c r="AI62" s="22">
        <f>IF(OR(AH62="NT", AH62="TIME"), 0, IF(_xlfn.RANK.EQ(AH62, AH52:AH62, 1)&lt;=10, 11 - _xlfn.RANK.EQ(AH62, AH52:AH62, 1), 0))</f>
        <v>0</v>
      </c>
      <c r="AJ62" s="22">
        <f t="shared" si="109"/>
        <v>0</v>
      </c>
      <c r="AK62" s="35"/>
      <c r="AL62" s="22" t="s">
        <v>88</v>
      </c>
      <c r="AM62" s="22">
        <f>IF(OR(AL62="NT", AL62="TIME"), 0, IF(_xlfn.RANK.EQ(AL62, AL52:AL62, 1)&lt;=10, 11 - _xlfn.RANK.EQ(AL62, AL52:AL62, 1), 0))</f>
        <v>0</v>
      </c>
      <c r="AN62" s="22">
        <f t="shared" si="111"/>
        <v>0</v>
      </c>
      <c r="AO62" s="35"/>
      <c r="AP62" s="22" t="s">
        <v>88</v>
      </c>
      <c r="AQ62" s="22">
        <f>IF(OR(AP62="NT", AP62="TIME"), 0, IF(_xlfn.RANK.EQ(AP62, AP52:AP62, 1)&lt;=10, 11 - _xlfn.RANK.EQ(AP62, AP52:AP62, 1), 0))</f>
        <v>0</v>
      </c>
      <c r="AR62" s="22">
        <f t="shared" si="113"/>
        <v>0</v>
      </c>
      <c r="AS62" s="35"/>
      <c r="AT62" s="22">
        <f t="shared" si="114"/>
        <v>2</v>
      </c>
      <c r="AU62" s="35"/>
    </row>
    <row r="63" ht="15.75" customHeight="1">
      <c r="A63" s="24">
        <f t="shared" si="92"/>
        <v>13</v>
      </c>
      <c r="B63" s="24" t="s">
        <v>183</v>
      </c>
      <c r="C63" s="61"/>
      <c r="D63" s="42">
        <f t="shared" si="93"/>
        <v>6</v>
      </c>
      <c r="E63" s="7"/>
      <c r="F63" s="59"/>
      <c r="G63" s="22"/>
      <c r="H63" s="22"/>
      <c r="I63" s="35"/>
      <c r="J63" s="22" t="s">
        <v>87</v>
      </c>
      <c r="K63" s="22">
        <f t="shared" ref="K63:K65" si="125">IF(OR(J63="NT", J63="TIME"), 0, IF(_xlfn.RANK.EQ(J63, $J$51:$J$65, 1)&lt;=10, 11 - _xlfn.RANK.EQ(J63, $J$51:$J$65, 1), 0))</f>
        <v>0</v>
      </c>
      <c r="L63" s="22">
        <f t="shared" ref="L63:L65" si="126">IF(OR(J63="TO", J63="TIME"), 0, IF(J63&lt;&gt;"", 1, ""))</f>
        <v>1</v>
      </c>
      <c r="M63" s="35"/>
      <c r="N63" s="22" t="s">
        <v>87</v>
      </c>
      <c r="O63" s="22">
        <f t="shared" ref="O63:O65" si="127">IF(OR(N63="NT", N63="TIME"), 0, IF(_xlfn.RANK.EQ(N63, $N$51:$N$65, 1)&lt;=10, 11 - _xlfn.RANK.EQ(N63, $N$51:$N$65, 1), 0))</f>
        <v>0</v>
      </c>
      <c r="P63" s="22">
        <f t="shared" ref="P63:P65" si="128">IF(OR(N63="TO", N63="TIME"), 0, IF(N63&lt;&gt;"", 1, ""))</f>
        <v>1</v>
      </c>
      <c r="Q63" s="35"/>
      <c r="R63" s="22" t="s">
        <v>87</v>
      </c>
      <c r="S63" s="22">
        <f t="shared" ref="S63:S65" si="129">IF(OR(R63="NT", R63="TIME"), 0, IF(_xlfn.RANK.EQ(R63, $R$51:$R$65, 1)&lt;=10, 11 - _xlfn.RANK.EQ(R63, $R$51:$R$65, 1), 0))</f>
        <v>0</v>
      </c>
      <c r="T63" s="22">
        <f t="shared" ref="T63:T65" si="130">IF(OR(R63="TO", R63="TIME"), 0, IF(R63&lt;&gt;"", 1, ""))</f>
        <v>1</v>
      </c>
      <c r="U63" s="35"/>
      <c r="V63" s="22">
        <v>22.922</v>
      </c>
      <c r="W63" s="22">
        <f t="shared" si="123"/>
        <v>6</v>
      </c>
      <c r="X63" s="22">
        <f t="shared" si="103"/>
        <v>1</v>
      </c>
      <c r="Y63" s="35"/>
      <c r="Z63" s="22" t="s">
        <v>88</v>
      </c>
      <c r="AA63" s="22">
        <f t="shared" si="124"/>
        <v>0</v>
      </c>
      <c r="AB63" s="22">
        <f t="shared" si="105"/>
        <v>0</v>
      </c>
      <c r="AC63" s="35"/>
      <c r="AD63" s="22" t="s">
        <v>88</v>
      </c>
      <c r="AE63" s="22">
        <f>IF(OR(AD63="NT", AD63="TIME"), 0, IF(_xlfn.RANK.EQ(AD63, AD51:AD63, 1)&lt;=10, 11 - _xlfn.RANK.EQ(AD63, AD51:AD63, 1), 0))</f>
        <v>0</v>
      </c>
      <c r="AF63" s="22">
        <f t="shared" si="107"/>
        <v>0</v>
      </c>
      <c r="AG63" s="35"/>
      <c r="AH63" s="22" t="s">
        <v>88</v>
      </c>
      <c r="AI63" s="22">
        <f>IF(OR(AH63="NT", AH63="TIME"), 0, IF(_xlfn.RANK.EQ(AH63, AH51:AH63, 1)&lt;=10, 11 - _xlfn.RANK.EQ(AH63, AH51:AH63, 1), 0))</f>
        <v>0</v>
      </c>
      <c r="AJ63" s="22">
        <f t="shared" si="109"/>
        <v>0</v>
      </c>
      <c r="AK63" s="35"/>
      <c r="AL63" s="22" t="s">
        <v>88</v>
      </c>
      <c r="AM63" s="22">
        <f>IF(OR(AL63="NT", AL63="TIME"), 0, IF(_xlfn.RANK.EQ(AL63, AL51:AL63, 1)&lt;=10, 11 - _xlfn.RANK.EQ(AL63, AL51:AL63, 1), 0))</f>
        <v>0</v>
      </c>
      <c r="AN63" s="22">
        <f t="shared" si="111"/>
        <v>0</v>
      </c>
      <c r="AO63" s="35"/>
      <c r="AP63" s="22" t="s">
        <v>88</v>
      </c>
      <c r="AQ63" s="22">
        <f>IF(OR(AP63="NT", AP63="TIME"), 0, IF(_xlfn.RANK.EQ(AP63, AP51:AP63, 1)&lt;=10, 11 - _xlfn.RANK.EQ(AP63, AP51:AP63, 1), 0))</f>
        <v>0</v>
      </c>
      <c r="AR63" s="22">
        <f t="shared" si="113"/>
        <v>0</v>
      </c>
      <c r="AS63" s="35"/>
      <c r="AT63" s="22">
        <f t="shared" si="114"/>
        <v>4</v>
      </c>
      <c r="AU63" s="35"/>
    </row>
    <row r="64" ht="15.75" customHeight="1">
      <c r="A64" s="24">
        <f t="shared" si="92"/>
        <v>14</v>
      </c>
      <c r="B64" s="24" t="s">
        <v>185</v>
      </c>
      <c r="C64" s="61"/>
      <c r="D64" s="42">
        <f t="shared" si="93"/>
        <v>3</v>
      </c>
      <c r="E64" s="7"/>
      <c r="F64" s="59">
        <v>27.324</v>
      </c>
      <c r="G64" s="22">
        <f>IF(F64="NT", 0, IF(_xlfn.RANK.EQ(F64, $F$51:$F$65, 1)&lt;=10, 11 - _xlfn.RANK.EQ(F64, $F$51:$F$65, 1), 0))</f>
        <v>1</v>
      </c>
      <c r="H64" s="22">
        <f>IF(F64="TO", 0, IF(F64&lt;&gt;"", 1, ""))</f>
        <v>1</v>
      </c>
      <c r="I64" s="35"/>
      <c r="J64" s="22" t="s">
        <v>88</v>
      </c>
      <c r="K64" s="22">
        <f t="shared" si="125"/>
        <v>0</v>
      </c>
      <c r="L64" s="22">
        <f t="shared" si="126"/>
        <v>0</v>
      </c>
      <c r="M64" s="35"/>
      <c r="N64" s="22" t="s">
        <v>88</v>
      </c>
      <c r="O64" s="22">
        <f t="shared" si="127"/>
        <v>0</v>
      </c>
      <c r="P64" s="22">
        <f t="shared" si="128"/>
        <v>0</v>
      </c>
      <c r="Q64" s="35"/>
      <c r="R64" s="22">
        <v>25.085</v>
      </c>
      <c r="S64" s="22">
        <f t="shared" si="129"/>
        <v>2</v>
      </c>
      <c r="T64" s="22">
        <f t="shared" si="130"/>
        <v>1</v>
      </c>
      <c r="U64" s="35"/>
      <c r="V64" s="22" t="s">
        <v>87</v>
      </c>
      <c r="W64" s="22">
        <f t="shared" si="123"/>
        <v>0</v>
      </c>
      <c r="X64" s="22">
        <f t="shared" si="103"/>
        <v>1</v>
      </c>
      <c r="Y64" s="35"/>
      <c r="Z64" s="22" t="s">
        <v>88</v>
      </c>
      <c r="AA64" s="22">
        <f t="shared" si="124"/>
        <v>0</v>
      </c>
      <c r="AB64" s="22">
        <f t="shared" si="105"/>
        <v>0</v>
      </c>
      <c r="AC64" s="35"/>
      <c r="AD64" s="22" t="s">
        <v>88</v>
      </c>
      <c r="AE64" s="22">
        <f>IF(OR(AD64="NT", AD64="TIME"), 0, IF(_xlfn.RANK.EQ(AD64, AD53:AD64, 1)&lt;=10, 11 - _xlfn.RANK.EQ(AD64, AD53:AD64, 1), 0))</f>
        <v>0</v>
      </c>
      <c r="AF64" s="22">
        <f t="shared" si="107"/>
        <v>0</v>
      </c>
      <c r="AG64" s="35"/>
      <c r="AH64" s="22" t="s">
        <v>88</v>
      </c>
      <c r="AI64" s="22">
        <f>IF(OR(AH64="NT", AH64="TIME"), 0, IF(_xlfn.RANK.EQ(AH64, AH53:AH64, 1)&lt;=10, 11 - _xlfn.RANK.EQ(AH64, AH53:AH64, 1), 0))</f>
        <v>0</v>
      </c>
      <c r="AJ64" s="22">
        <f t="shared" si="109"/>
        <v>0</v>
      </c>
      <c r="AK64" s="35"/>
      <c r="AL64" s="22" t="s">
        <v>88</v>
      </c>
      <c r="AM64" s="22">
        <f>IF(OR(AL64="NT", AL64="TIME"), 0, IF(_xlfn.RANK.EQ(AL64, AL53:AL64, 1)&lt;=10, 11 - _xlfn.RANK.EQ(AL64, AL53:AL64, 1), 0))</f>
        <v>0</v>
      </c>
      <c r="AN64" s="22">
        <f t="shared" si="111"/>
        <v>0</v>
      </c>
      <c r="AO64" s="35"/>
      <c r="AP64" s="22" t="s">
        <v>88</v>
      </c>
      <c r="AQ64" s="22">
        <f>IF(OR(AP64="NT", AP64="TIME"), 0, IF(_xlfn.RANK.EQ(AP64, AP53:AP64, 1)&lt;=10, 11 - _xlfn.RANK.EQ(AP64, AP53:AP64, 1), 0))</f>
        <v>0</v>
      </c>
      <c r="AR64" s="22">
        <f t="shared" si="113"/>
        <v>0</v>
      </c>
      <c r="AS64" s="35"/>
      <c r="AT64" s="22">
        <f t="shared" si="114"/>
        <v>3</v>
      </c>
      <c r="AU64" s="35"/>
    </row>
    <row r="65" ht="15.75" customHeight="1">
      <c r="A65" s="24">
        <f t="shared" si="92"/>
        <v>15</v>
      </c>
      <c r="B65" s="24" t="s">
        <v>187</v>
      </c>
      <c r="C65" s="61"/>
      <c r="D65" s="42">
        <f t="shared" si="93"/>
        <v>1</v>
      </c>
      <c r="E65" s="7"/>
      <c r="F65" s="59"/>
      <c r="G65" s="22"/>
      <c r="H65" s="22"/>
      <c r="I65" s="35"/>
      <c r="J65" s="22">
        <v>34.188</v>
      </c>
      <c r="K65" s="22">
        <f t="shared" si="125"/>
        <v>1</v>
      </c>
      <c r="L65" s="22">
        <f t="shared" si="126"/>
        <v>1</v>
      </c>
      <c r="M65" s="35"/>
      <c r="N65" s="22" t="s">
        <v>88</v>
      </c>
      <c r="O65" s="22">
        <f t="shared" si="127"/>
        <v>0</v>
      </c>
      <c r="P65" s="22">
        <f t="shared" si="128"/>
        <v>0</v>
      </c>
      <c r="Q65" s="35"/>
      <c r="R65" s="22" t="s">
        <v>88</v>
      </c>
      <c r="S65" s="22">
        <f t="shared" si="129"/>
        <v>0</v>
      </c>
      <c r="T65" s="22">
        <f t="shared" si="130"/>
        <v>0</v>
      </c>
      <c r="U65" s="35"/>
      <c r="V65" s="22" t="s">
        <v>88</v>
      </c>
      <c r="W65" s="22">
        <f t="shared" si="123"/>
        <v>0</v>
      </c>
      <c r="X65" s="22">
        <f t="shared" si="103"/>
        <v>0</v>
      </c>
      <c r="Y65" s="35"/>
      <c r="Z65" s="22" t="s">
        <v>88</v>
      </c>
      <c r="AA65" s="22">
        <f t="shared" si="124"/>
        <v>0</v>
      </c>
      <c r="AB65" s="22">
        <f t="shared" si="105"/>
        <v>0</v>
      </c>
      <c r="AC65" s="35"/>
      <c r="AD65" s="22" t="s">
        <v>88</v>
      </c>
      <c r="AE65" s="22">
        <f>IF(OR(AD65="NT", AD65="TIME"), 0, IF(_xlfn.RANK.EQ(AD65, AD55:AD65, 1)&lt;=10, 11 - _xlfn.RANK.EQ(AD65, AD55:AD65, 1), 0))</f>
        <v>0</v>
      </c>
      <c r="AF65" s="22">
        <f t="shared" si="107"/>
        <v>0</v>
      </c>
      <c r="AG65" s="35"/>
      <c r="AH65" s="22" t="s">
        <v>88</v>
      </c>
      <c r="AI65" s="22">
        <f>IF(OR(AH65="NT", AH65="TIME"), 0, IF(_xlfn.RANK.EQ(AH65, AH55:AH65, 1)&lt;=10, 11 - _xlfn.RANK.EQ(AH65, AH55:AH65, 1), 0))</f>
        <v>0</v>
      </c>
      <c r="AJ65" s="22">
        <f t="shared" si="109"/>
        <v>0</v>
      </c>
      <c r="AK65" s="35"/>
      <c r="AL65" s="22" t="s">
        <v>88</v>
      </c>
      <c r="AM65" s="22">
        <f>IF(OR(AL65="NT", AL65="TIME"), 0, IF(_xlfn.RANK.EQ(AL65, AL55:AL65, 1)&lt;=10, 11 - _xlfn.RANK.EQ(AL65, AL55:AL65, 1), 0))</f>
        <v>0</v>
      </c>
      <c r="AN65" s="22">
        <f t="shared" si="111"/>
        <v>0</v>
      </c>
      <c r="AO65" s="35"/>
      <c r="AP65" s="22" t="s">
        <v>88</v>
      </c>
      <c r="AQ65" s="22">
        <f>IF(OR(AP65="NT", AP65="TIME"), 0, IF(_xlfn.RANK.EQ(AP65, AP55:AP65, 1)&lt;=10, 11 - _xlfn.RANK.EQ(AP65, AP55:AP65, 1), 0))</f>
        <v>0</v>
      </c>
      <c r="AR65" s="22">
        <f t="shared" si="113"/>
        <v>0</v>
      </c>
      <c r="AS65" s="35"/>
      <c r="AT65" s="22">
        <f t="shared" si="114"/>
        <v>1</v>
      </c>
      <c r="AU65" s="35"/>
    </row>
    <row r="66" ht="15.75" customHeight="1">
      <c r="A66" s="55"/>
      <c r="B66" s="55"/>
      <c r="D66" s="74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22"/>
      <c r="AU66" s="35"/>
    </row>
    <row r="67" ht="15.75" customHeight="1">
      <c r="A67" s="55"/>
      <c r="B67" s="55" t="s">
        <v>188</v>
      </c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</row>
    <row r="68" ht="15.75" customHeight="1">
      <c r="A68" s="24">
        <v>2.0</v>
      </c>
      <c r="B68" s="24" t="s">
        <v>170</v>
      </c>
      <c r="D68" s="60">
        <f>'JH Roping'!D7+'JH Roping'!D17</f>
        <v>30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</row>
    <row r="69" ht="15.75" customHeight="1">
      <c r="A69" s="24">
        <v>1.0</v>
      </c>
      <c r="B69" s="24" t="s">
        <v>171</v>
      </c>
      <c r="D69" s="60">
        <f>'JH Roping'!D8+'JH Roping'!D19</f>
        <v>19</v>
      </c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</row>
    <row r="70" ht="15.75" customHeight="1">
      <c r="A70" s="62"/>
      <c r="B70" s="62"/>
      <c r="D70" s="76">
        <f>SUM(D2:D69)</f>
        <v>908</v>
      </c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</row>
    <row r="71" ht="15.75" customHeight="1">
      <c r="A71" s="62"/>
      <c r="B71" s="62"/>
      <c r="D71" s="7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</row>
    <row r="72" ht="15.75" customHeight="1">
      <c r="A72" s="15"/>
      <c r="B72" s="15"/>
      <c r="D72" s="7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</row>
    <row r="73" ht="15.75" customHeight="1">
      <c r="A73" s="15"/>
      <c r="B73" s="15" t="s">
        <v>189</v>
      </c>
      <c r="D73" s="70" t="s">
        <v>66</v>
      </c>
      <c r="E73" s="35"/>
      <c r="F73" s="71" t="s">
        <v>115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</row>
    <row r="74" ht="15.75" customHeight="1">
      <c r="A74" s="24">
        <f t="shared" ref="A74:A80" si="131">ROW(A2)-ROW($A$2)+1</f>
        <v>1</v>
      </c>
      <c r="B74" s="24" t="s">
        <v>171</v>
      </c>
      <c r="D74" s="60">
        <f>(SUMIF($B$6:$B$65, B74, $D$6:$D$65)+'JH Roping'!D8+'JH Roping'!D19+'JH Ribbon Roping'!D14)</f>
        <v>182.5</v>
      </c>
      <c r="E74" s="35"/>
      <c r="F74" s="72" t="str">
        <f t="shared" ref="F74:F91" si="132">IF(COUNTIFS($B$5:$B$68,$B74,$AT$5:$AT$68,"&gt;0")&gt;=2,"YES","NO")</f>
        <v>YES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</row>
    <row r="75" ht="15.75" customHeight="1">
      <c r="A75" s="24">
        <f t="shared" si="131"/>
        <v>2</v>
      </c>
      <c r="B75" s="24" t="s">
        <v>169</v>
      </c>
      <c r="D75" s="60">
        <f t="shared" ref="D75:D77" si="133">SUMIF($B$6:$B$65, B75, $D$6:$D$65)</f>
        <v>116</v>
      </c>
      <c r="E75" s="35"/>
      <c r="F75" s="72" t="str">
        <f t="shared" si="132"/>
        <v>YES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</row>
    <row r="76" ht="15.75" customHeight="1">
      <c r="A76" s="24">
        <f t="shared" si="131"/>
        <v>3</v>
      </c>
      <c r="B76" s="24" t="s">
        <v>178</v>
      </c>
      <c r="D76" s="60">
        <f t="shared" si="133"/>
        <v>104</v>
      </c>
      <c r="E76" s="35"/>
      <c r="F76" s="72" t="str">
        <f t="shared" si="132"/>
        <v>YES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</row>
    <row r="77" ht="15.75" customHeight="1">
      <c r="A77" s="24">
        <f t="shared" si="131"/>
        <v>4</v>
      </c>
      <c r="B77" s="24" t="s">
        <v>172</v>
      </c>
      <c r="D77" s="60">
        <f t="shared" si="133"/>
        <v>100</v>
      </c>
      <c r="E77" s="35"/>
      <c r="F77" s="72" t="str">
        <f t="shared" si="132"/>
        <v>YES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</row>
    <row r="78" ht="15.75" customHeight="1">
      <c r="A78" s="24">
        <f t="shared" si="131"/>
        <v>5</v>
      </c>
      <c r="B78" s="24" t="s">
        <v>170</v>
      </c>
      <c r="D78" s="60">
        <f>(SUMIF($B$6:$B$65, B78, $D$6:$D$65)+'JH Roping'!D7+'JH Roping'!D17)</f>
        <v>88.5</v>
      </c>
      <c r="E78" s="35"/>
      <c r="F78" s="72" t="str">
        <f t="shared" si="132"/>
        <v>YES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A79" s="24">
        <f t="shared" si="131"/>
        <v>6</v>
      </c>
      <c r="B79" s="24" t="s">
        <v>177</v>
      </c>
      <c r="D79" s="60">
        <f t="shared" ref="D79:D91" si="134">SUMIF($B$6:$B$65, B79, $D$6:$D$65)</f>
        <v>63</v>
      </c>
      <c r="E79" s="35"/>
      <c r="F79" s="72" t="str">
        <f t="shared" si="132"/>
        <v>YES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</row>
    <row r="80" ht="15.75" customHeight="1">
      <c r="A80" s="24">
        <f t="shared" si="131"/>
        <v>7</v>
      </c>
      <c r="B80" s="24" t="s">
        <v>182</v>
      </c>
      <c r="D80" s="60">
        <f t="shared" si="134"/>
        <v>49</v>
      </c>
      <c r="E80" s="35"/>
      <c r="F80" s="72" t="str">
        <f t="shared" si="132"/>
        <v>YES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</row>
    <row r="81" ht="15.75" customHeight="1">
      <c r="A81" s="24">
        <f t="shared" ref="A81:A84" si="135">ROW(A11)-ROW($A$2)+1</f>
        <v>10</v>
      </c>
      <c r="B81" s="24" t="s">
        <v>180</v>
      </c>
      <c r="D81" s="60">
        <f t="shared" si="134"/>
        <v>42</v>
      </c>
      <c r="E81" s="35"/>
      <c r="F81" s="72" t="str">
        <f t="shared" si="132"/>
        <v>YES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A82" s="24">
        <f t="shared" si="135"/>
        <v>11</v>
      </c>
      <c r="B82" s="24" t="s">
        <v>176</v>
      </c>
      <c r="D82" s="60">
        <f t="shared" si="134"/>
        <v>34</v>
      </c>
      <c r="E82" s="35"/>
      <c r="F82" s="72" t="str">
        <f t="shared" si="132"/>
        <v>YES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A83" s="24">
        <f t="shared" si="135"/>
        <v>12</v>
      </c>
      <c r="B83" s="24" t="s">
        <v>184</v>
      </c>
      <c r="D83" s="60">
        <f t="shared" si="134"/>
        <v>28</v>
      </c>
      <c r="E83" s="35"/>
      <c r="F83" s="72" t="str">
        <f t="shared" si="132"/>
        <v>YES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A84" s="24">
        <f t="shared" si="135"/>
        <v>13</v>
      </c>
      <c r="B84" s="24" t="s">
        <v>183</v>
      </c>
      <c r="D84" s="60">
        <f t="shared" si="134"/>
        <v>25</v>
      </c>
      <c r="E84" s="35"/>
      <c r="F84" s="72" t="str">
        <f t="shared" si="132"/>
        <v>YES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A85" s="24">
        <f>ROW(A13)-ROW($A$2)+1</f>
        <v>12</v>
      </c>
      <c r="B85" s="24" t="s">
        <v>179</v>
      </c>
      <c r="D85" s="60">
        <f t="shared" si="134"/>
        <v>22</v>
      </c>
      <c r="E85" s="35"/>
      <c r="F85" s="72" t="str">
        <f t="shared" si="132"/>
        <v>YES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A86" s="24">
        <f t="shared" ref="A86:A91" si="136">ROW(A16)-ROW($A$2)+1</f>
        <v>15</v>
      </c>
      <c r="B86" s="24" t="s">
        <v>175</v>
      </c>
      <c r="D86" s="60">
        <f t="shared" si="134"/>
        <v>22</v>
      </c>
      <c r="E86" s="35"/>
      <c r="F86" s="72" t="str">
        <f t="shared" si="132"/>
        <v>YES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A87" s="24">
        <f t="shared" si="136"/>
        <v>16</v>
      </c>
      <c r="B87" s="24" t="s">
        <v>174</v>
      </c>
      <c r="D87" s="60">
        <f t="shared" si="134"/>
        <v>17</v>
      </c>
      <c r="E87" s="35"/>
      <c r="F87" s="72" t="str">
        <f t="shared" si="132"/>
        <v>YES</v>
      </c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A88" s="24">
        <f t="shared" si="136"/>
        <v>17</v>
      </c>
      <c r="B88" s="24" t="s">
        <v>185</v>
      </c>
      <c r="D88" s="60">
        <f t="shared" si="134"/>
        <v>8</v>
      </c>
      <c r="E88" s="35"/>
      <c r="F88" s="72" t="str">
        <f t="shared" si="132"/>
        <v>YES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A89" s="24">
        <f t="shared" si="136"/>
        <v>18</v>
      </c>
      <c r="B89" s="24" t="s">
        <v>186</v>
      </c>
      <c r="D89" s="60">
        <f t="shared" si="134"/>
        <v>6</v>
      </c>
      <c r="E89" s="35"/>
      <c r="F89" s="72" t="str">
        <f t="shared" si="132"/>
        <v>NO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A90" s="24">
        <f t="shared" si="136"/>
        <v>19</v>
      </c>
      <c r="B90" s="24" t="s">
        <v>187</v>
      </c>
      <c r="D90" s="60">
        <f t="shared" si="134"/>
        <v>1</v>
      </c>
      <c r="E90" s="35"/>
      <c r="F90" s="72" t="str">
        <f t="shared" si="132"/>
        <v>NO</v>
      </c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A91" s="24">
        <f t="shared" si="136"/>
        <v>20</v>
      </c>
      <c r="B91" s="24" t="s">
        <v>190</v>
      </c>
      <c r="D91" s="60">
        <f t="shared" si="134"/>
        <v>0</v>
      </c>
      <c r="E91" s="35"/>
      <c r="F91" s="72" t="str">
        <f t="shared" si="132"/>
        <v>NO</v>
      </c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74">
        <f>sum(D74:D91)</f>
        <v>908</v>
      </c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</row>
    <row r="982" ht="15.75" customHeight="1">
      <c r="D982" s="60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</row>
    <row r="983" ht="15.75" customHeight="1">
      <c r="D983" s="60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</row>
    <row r="984" ht="15.75" customHeight="1">
      <c r="D984" s="60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</row>
    <row r="985" ht="15.75" customHeight="1">
      <c r="D985" s="60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</row>
    <row r="986" ht="15.75" customHeight="1">
      <c r="D986" s="60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</row>
    <row r="987" ht="15.75" customHeight="1">
      <c r="D987" s="60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</row>
    <row r="988" ht="15.75" customHeight="1">
      <c r="D988" s="60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</row>
    <row r="989" ht="15.75" customHeight="1">
      <c r="D989" s="60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</row>
    <row r="990" ht="15.75" customHeight="1">
      <c r="D990" s="60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</row>
    <row r="991" ht="15.75" customHeight="1">
      <c r="D991" s="60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</row>
    <row r="992" ht="15.75" customHeight="1">
      <c r="D992" s="60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</row>
    <row r="993" ht="15.75" customHeight="1">
      <c r="D993" s="60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</row>
    <row r="994" ht="15.75" customHeight="1">
      <c r="D994" s="60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</row>
    <row r="995" ht="15.75" customHeight="1">
      <c r="D995" s="60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</row>
    <row r="996" ht="15.75" customHeight="1">
      <c r="D996" s="60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</row>
    <row r="997" ht="15.75" customHeight="1">
      <c r="D997" s="60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</row>
    <row r="998" ht="15.75" customHeight="1">
      <c r="D998" s="60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</row>
    <row r="999" ht="15.75" customHeight="1">
      <c r="D999" s="60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</row>
    <row r="1000" ht="15.75" customHeight="1">
      <c r="D1000" s="60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</row>
    <row r="1001" ht="15.75" customHeight="1">
      <c r="D1001" s="60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</row>
    <row r="1002" ht="15.75" customHeight="1">
      <c r="D1002" s="60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</row>
    <row r="1003" ht="15.75" customHeight="1">
      <c r="D1003" s="60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</row>
    <row r="1004" ht="15.75" customHeight="1">
      <c r="D1004" s="60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</row>
    <row r="1005" ht="15.75" customHeight="1">
      <c r="D1005" s="60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</row>
    <row r="1006" ht="15.75" customHeight="1">
      <c r="D1006" s="60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</row>
    <row r="1007" ht="15.75" customHeight="1">
      <c r="D1007" s="60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</row>
    <row r="1008" ht="15.75" customHeight="1">
      <c r="D1008" s="60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</row>
    <row r="1009" ht="15.75" customHeight="1">
      <c r="D1009" s="60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</row>
    <row r="1010" ht="15.75" customHeight="1">
      <c r="D1010" s="40"/>
    </row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</sheetData>
  <autoFilter ref="$A$73:$BG$91">
    <sortState ref="A73:BG91">
      <sortCondition descending="1" ref="D73:D91"/>
    </sortState>
  </autoFilter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191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2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55"/>
      <c r="B3" s="55"/>
      <c r="C3" s="21"/>
      <c r="D3" s="42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6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>
      <c r="C4" s="21"/>
      <c r="D4" s="42"/>
      <c r="E4" s="43"/>
      <c r="F4" s="44" t="s">
        <v>1</v>
      </c>
      <c r="G4" s="45"/>
      <c r="H4" s="46"/>
      <c r="I4" s="43"/>
      <c r="J4" s="47">
        <v>45913.0</v>
      </c>
      <c r="K4" s="45"/>
      <c r="L4" s="46"/>
      <c r="M4" s="48"/>
      <c r="N4" s="47">
        <v>45941.0</v>
      </c>
      <c r="O4" s="45"/>
      <c r="P4" s="46"/>
      <c r="Q4" s="48"/>
      <c r="R4" s="47">
        <v>45976.0</v>
      </c>
      <c r="S4" s="45"/>
      <c r="T4" s="46"/>
      <c r="U4" s="41"/>
      <c r="V4" s="47">
        <v>46095.0</v>
      </c>
      <c r="W4" s="45"/>
      <c r="X4" s="46"/>
      <c r="Y4" s="41"/>
      <c r="Z4" s="47">
        <v>46096.0</v>
      </c>
      <c r="AA4" s="45"/>
      <c r="AB4" s="46"/>
      <c r="AC4" s="6"/>
      <c r="AD4" s="47">
        <v>46123.0</v>
      </c>
      <c r="AE4" s="45"/>
      <c r="AF4" s="46"/>
      <c r="AG4" s="49"/>
      <c r="AH4" s="47">
        <v>46124.0</v>
      </c>
      <c r="AI4" s="45"/>
      <c r="AJ4" s="46"/>
      <c r="AK4" s="49"/>
      <c r="AL4" s="47">
        <v>45786.0</v>
      </c>
      <c r="AM4" s="45"/>
      <c r="AN4" s="46"/>
      <c r="AO4" s="49"/>
      <c r="AP4" s="50" t="s">
        <v>65</v>
      </c>
      <c r="AQ4" s="45"/>
      <c r="AR4" s="46"/>
      <c r="AS4" s="49"/>
      <c r="AT4" s="14" t="s">
        <v>4</v>
      </c>
    </row>
    <row r="5">
      <c r="A5" s="15"/>
      <c r="B5" s="15" t="s">
        <v>130</v>
      </c>
      <c r="C5" s="21"/>
      <c r="D5" s="42"/>
      <c r="E5" s="43"/>
      <c r="F5" s="53" t="s">
        <v>67</v>
      </c>
      <c r="G5" s="53" t="s">
        <v>68</v>
      </c>
      <c r="H5" s="53" t="s">
        <v>69</v>
      </c>
      <c r="I5" s="43"/>
      <c r="J5" s="53" t="s">
        <v>67</v>
      </c>
      <c r="K5" s="53" t="s">
        <v>68</v>
      </c>
      <c r="L5" s="53" t="s">
        <v>69</v>
      </c>
      <c r="M5" s="48"/>
      <c r="N5" s="53" t="s">
        <v>67</v>
      </c>
      <c r="O5" s="53" t="s">
        <v>68</v>
      </c>
      <c r="P5" s="53" t="s">
        <v>69</v>
      </c>
      <c r="R5" s="53" t="s">
        <v>67</v>
      </c>
      <c r="S5" s="53" t="s">
        <v>68</v>
      </c>
      <c r="T5" s="53" t="s">
        <v>69</v>
      </c>
      <c r="U5" s="41"/>
      <c r="V5" s="53" t="s">
        <v>67</v>
      </c>
      <c r="W5" s="53" t="s">
        <v>68</v>
      </c>
      <c r="X5" s="53" t="s">
        <v>69</v>
      </c>
      <c r="Y5" s="6"/>
      <c r="Z5" s="53" t="s">
        <v>67</v>
      </c>
      <c r="AA5" s="53" t="s">
        <v>68</v>
      </c>
      <c r="AB5" s="53" t="s">
        <v>69</v>
      </c>
      <c r="AC5" s="54"/>
      <c r="AD5" s="53" t="s">
        <v>67</v>
      </c>
      <c r="AE5" s="53" t="s">
        <v>68</v>
      </c>
      <c r="AF5" s="53" t="s">
        <v>69</v>
      </c>
      <c r="AG5" s="54"/>
      <c r="AH5" s="53" t="s">
        <v>67</v>
      </c>
      <c r="AI5" s="53" t="s">
        <v>68</v>
      </c>
      <c r="AJ5" s="53" t="s">
        <v>69</v>
      </c>
      <c r="AK5" s="54"/>
      <c r="AL5" s="53" t="s">
        <v>67</v>
      </c>
      <c r="AM5" s="53" t="s">
        <v>68</v>
      </c>
      <c r="AN5" s="53" t="s">
        <v>69</v>
      </c>
      <c r="AO5" s="54"/>
      <c r="AP5" s="53" t="s">
        <v>67</v>
      </c>
      <c r="AQ5" s="53" t="s">
        <v>68</v>
      </c>
      <c r="AR5" s="53" t="s">
        <v>69</v>
      </c>
      <c r="AS5" s="54"/>
      <c r="AT5" s="19" t="s">
        <v>6</v>
      </c>
    </row>
    <row r="6">
      <c r="A6" s="55"/>
      <c r="B6" s="55"/>
      <c r="C6" s="21"/>
      <c r="D6" s="42"/>
      <c r="E6" s="43"/>
      <c r="F6" s="22"/>
      <c r="G6" s="22"/>
      <c r="H6" s="22"/>
      <c r="I6" s="43"/>
      <c r="J6" s="22"/>
      <c r="K6" s="22"/>
      <c r="L6" s="22"/>
      <c r="M6" s="43"/>
      <c r="N6" s="22"/>
      <c r="O6" s="22"/>
      <c r="P6" s="22"/>
      <c r="Q6" s="43"/>
      <c r="R6" s="22"/>
      <c r="S6" s="22"/>
      <c r="T6" s="22"/>
      <c r="U6" s="43"/>
      <c r="V6" s="22"/>
      <c r="W6" s="22"/>
      <c r="X6" s="22"/>
      <c r="Y6" s="6"/>
      <c r="Z6" s="22"/>
      <c r="AA6" s="22"/>
      <c r="AB6" s="22"/>
      <c r="AC6" s="43"/>
      <c r="AD6" s="22"/>
      <c r="AE6" s="22"/>
      <c r="AF6" s="22"/>
      <c r="AG6" s="43"/>
      <c r="AH6" s="22"/>
      <c r="AI6" s="22"/>
      <c r="AJ6" s="22"/>
      <c r="AK6" s="43"/>
      <c r="AL6" s="22"/>
      <c r="AM6" s="22"/>
      <c r="AN6" s="22"/>
      <c r="AO6" s="43"/>
      <c r="AP6" s="22"/>
      <c r="AQ6" s="22"/>
      <c r="AR6" s="22"/>
      <c r="AS6" s="43"/>
      <c r="AT6" s="23"/>
    </row>
    <row r="7">
      <c r="A7" s="24">
        <f t="shared" ref="A7:A10" si="1">ROW(A2)-ROW($A$2)+1</f>
        <v>1</v>
      </c>
      <c r="B7" s="24" t="s">
        <v>192</v>
      </c>
      <c r="C7" s="21"/>
      <c r="D7" s="42">
        <f t="shared" ref="D7:D10" si="2">G7+K7+O7+S7+W7+AA7+AE7+AI7+AM7+AQ7</f>
        <v>40</v>
      </c>
      <c r="E7" s="43"/>
      <c r="F7" s="22"/>
      <c r="G7" s="22"/>
      <c r="H7" s="22"/>
      <c r="I7" s="43"/>
      <c r="J7" s="22" t="s">
        <v>87</v>
      </c>
      <c r="K7" s="22">
        <f t="shared" ref="K7:K9" si="3">IF(OR(J7="NT", J7="TIME"), 0, IF(_xlfn.RANK.EQ(J7, $J$7:$J$10, 1)&lt;=10, 11 - _xlfn.RANK.EQ(J7, $J$7:$J$10, 1), 0))</f>
        <v>0</v>
      </c>
      <c r="L7" s="22">
        <f t="shared" ref="L7:L9" si="4">IF(OR(J7="TO", J7="TIME"), 0, IF(J7&lt;&gt;"", 1, ""))</f>
        <v>1</v>
      </c>
      <c r="M7" s="43"/>
      <c r="N7" s="75">
        <v>6.0</v>
      </c>
      <c r="O7" s="22">
        <f t="shared" ref="O7:O9" si="5">IF(OR(N7="NT", N7="TIME"), 0, IF(_xlfn.RANK.EQ(N7, $N$7:$N$10, 1)&lt;=10, 11 - _xlfn.RANK.EQ(N7, $N$7:$N$10, 1), 0))</f>
        <v>10</v>
      </c>
      <c r="P7" s="22">
        <f t="shared" ref="P7:P9" si="6">IF(OR(N7="TO", N7="TIME"), 0, IF(N7&lt;&gt;"", 1, ""))</f>
        <v>1</v>
      </c>
      <c r="Q7" s="43"/>
      <c r="R7" s="22">
        <v>15.34</v>
      </c>
      <c r="S7" s="22">
        <f t="shared" ref="S7:S10" si="7">IF(OR(R7="NT", R7="TIME"), 0, IF(_xlfn.RANK.EQ(R7, $R$7:$R$10, 1)&lt;=10, 11 - _xlfn.RANK.EQ(R7, $R$7:$R$10, 1), 0))</f>
        <v>10</v>
      </c>
      <c r="T7" s="22">
        <f t="shared" ref="T7:T10" si="8">IF(OR(R7="TO", R7="TIME"), 0, IF(R7&lt;&gt;"", 1, ""))</f>
        <v>1</v>
      </c>
      <c r="U7" s="43"/>
      <c r="V7" s="22">
        <v>5.78</v>
      </c>
      <c r="W7" s="22">
        <f t="shared" ref="W7:W10" si="9">IF(OR(V7="NT", V7="TIME"), 0, IF(_xlfn.RANK.EQ(V7, $V$7:$V$10, 1)&lt;=10, 11 - _xlfn.RANK.EQ(V7, $V$7:$V$10, 1), 0))</f>
        <v>10</v>
      </c>
      <c r="X7" s="22">
        <f t="shared" ref="X7:X10" si="10">IF(OR(V7="TO", V7="TIME"), 0, IF(V7&lt;&gt;"", 1, ""))</f>
        <v>1</v>
      </c>
      <c r="Y7" s="6"/>
      <c r="Z7" s="22">
        <v>9.0</v>
      </c>
      <c r="AA7" s="22">
        <f t="shared" ref="AA7:AA10" si="11">IF(OR(Z7="NT", Z7="TIME"), 0, IF(_xlfn.RANK.EQ(Z7, $Z$7:$Z$10, 1)&lt;=10, 11 - _xlfn.RANK.EQ(Z7, $Z$7:$Z$10, 1), 0))</f>
        <v>10</v>
      </c>
      <c r="AB7" s="22">
        <f t="shared" ref="AB7:AB10" si="12">IF(OR(Z7="TO", Z7="TIME"), 0, IF(Z7&lt;&gt;"", 1, ""))</f>
        <v>1</v>
      </c>
      <c r="AC7" s="43"/>
      <c r="AD7" s="22" t="s">
        <v>88</v>
      </c>
      <c r="AE7" s="22">
        <f t="shared" ref="AE7:AE10" si="13">IF(OR(AD7="NT", AD7="TIME"), 0, IF(_xlfn.RANK.EQ(AD7, $AD$7:$AD$10, 1)&lt;=10, 11 - _xlfn.RANK.EQ(AD7, $AD$7:$AD$10, 1), 0))</f>
        <v>0</v>
      </c>
      <c r="AF7" s="22">
        <f t="shared" ref="AF7:AF10" si="14">IF(OR(AD7="TO", AD7="TIME"), 0, IF(AD7&lt;&gt;"", 1, ""))</f>
        <v>0</v>
      </c>
      <c r="AG7" s="43"/>
      <c r="AH7" s="22" t="s">
        <v>88</v>
      </c>
      <c r="AI7" s="22">
        <f t="shared" ref="AI7:AI10" si="15">IF(OR(AH7="NT", AH7="TIME"), 0, IF(_xlfn.RANK.EQ(AH7, $AH$7:$AH$10, 1)&lt;=10, 11 - _xlfn.RANK.EQ(AH7, $AH$7:$AH$10, 1), 0))</f>
        <v>0</v>
      </c>
      <c r="AJ7" s="22">
        <f t="shared" ref="AJ7:AJ10" si="16">IF(OR(AH7="TO", AH7="TIME"), 0, IF(AH7&lt;&gt;"", 1, ""))</f>
        <v>0</v>
      </c>
      <c r="AK7" s="43"/>
      <c r="AL7" s="22" t="s">
        <v>88</v>
      </c>
      <c r="AM7" s="22">
        <f t="shared" ref="AM7:AM10" si="17">IF(OR(AL7="NT", AL7="TIME"), 0, IF(_xlfn.RANK.EQ(AL7, $AL$7:$AL$10, 1)&lt;=10, 11 - _xlfn.RANK.EQ(AL7, $AL$7:$AL$10, 1), 0))</f>
        <v>0</v>
      </c>
      <c r="AN7" s="22">
        <f t="shared" ref="AN7:AN10" si="18">IF(OR(AL7="TO", AL7="TIME"), 0, IF(AL7&lt;&gt;"", 1, ""))</f>
        <v>0</v>
      </c>
      <c r="AO7" s="43"/>
      <c r="AP7" s="22" t="s">
        <v>88</v>
      </c>
      <c r="AQ7" s="22">
        <f t="shared" ref="AQ7:AQ10" si="19">IF(OR(AP7="NT", AP7="TIME"), 0, IF(_xlfn.RANK.EQ(AP7, $AP$7:$AP$10, 1)&lt;=10, 11 - _xlfn.RANK.EQ(AP7, $AP$7:$AP$10, 1), 0))</f>
        <v>0</v>
      </c>
      <c r="AR7" s="22">
        <f t="shared" ref="AR7:AR10" si="20">IF(OR(AP7="TO", AP7="TIME"), 0, IF(AP7&lt;&gt;"", 1, ""))</f>
        <v>0</v>
      </c>
      <c r="AS7" s="43"/>
      <c r="AT7" s="22">
        <f t="shared" ref="AT7:AT10" si="21">AR7+AN7+AJ7+AF7+AB7+X7+T7+P7+L7+H7</f>
        <v>5</v>
      </c>
    </row>
    <row r="8">
      <c r="A8" s="24">
        <f t="shared" si="1"/>
        <v>2</v>
      </c>
      <c r="B8" s="20" t="s">
        <v>193</v>
      </c>
      <c r="C8" s="21"/>
      <c r="D8" s="42">
        <f t="shared" si="2"/>
        <v>9</v>
      </c>
      <c r="E8" s="43"/>
      <c r="F8" s="22"/>
      <c r="G8" s="22"/>
      <c r="H8" s="22"/>
      <c r="I8" s="43"/>
      <c r="J8" s="22" t="s">
        <v>87</v>
      </c>
      <c r="K8" s="22">
        <f t="shared" si="3"/>
        <v>0</v>
      </c>
      <c r="L8" s="22">
        <f t="shared" si="4"/>
        <v>1</v>
      </c>
      <c r="M8" s="43"/>
      <c r="N8" s="22" t="s">
        <v>87</v>
      </c>
      <c r="O8" s="22">
        <f t="shared" si="5"/>
        <v>0</v>
      </c>
      <c r="P8" s="22">
        <f t="shared" si="6"/>
        <v>1</v>
      </c>
      <c r="Q8" s="43"/>
      <c r="R8" s="22" t="s">
        <v>87</v>
      </c>
      <c r="S8" s="22">
        <f t="shared" si="7"/>
        <v>0</v>
      </c>
      <c r="T8" s="22">
        <f t="shared" si="8"/>
        <v>1</v>
      </c>
      <c r="U8" s="43"/>
      <c r="V8" s="22" t="s">
        <v>87</v>
      </c>
      <c r="W8" s="22">
        <f t="shared" si="9"/>
        <v>0</v>
      </c>
      <c r="X8" s="22">
        <f t="shared" si="10"/>
        <v>1</v>
      </c>
      <c r="Y8" s="6"/>
      <c r="Z8" s="22">
        <v>12.78</v>
      </c>
      <c r="AA8" s="22">
        <f t="shared" si="11"/>
        <v>9</v>
      </c>
      <c r="AB8" s="22">
        <f t="shared" si="12"/>
        <v>1</v>
      </c>
      <c r="AC8" s="43"/>
      <c r="AD8" s="22" t="s">
        <v>88</v>
      </c>
      <c r="AE8" s="22">
        <f t="shared" si="13"/>
        <v>0</v>
      </c>
      <c r="AF8" s="22">
        <f t="shared" si="14"/>
        <v>0</v>
      </c>
      <c r="AG8" s="43"/>
      <c r="AH8" s="22" t="s">
        <v>88</v>
      </c>
      <c r="AI8" s="22">
        <f t="shared" si="15"/>
        <v>0</v>
      </c>
      <c r="AJ8" s="22">
        <f t="shared" si="16"/>
        <v>0</v>
      </c>
      <c r="AK8" s="43"/>
      <c r="AL8" s="22" t="s">
        <v>88</v>
      </c>
      <c r="AM8" s="22">
        <f t="shared" si="17"/>
        <v>0</v>
      </c>
      <c r="AN8" s="22">
        <f t="shared" si="18"/>
        <v>0</v>
      </c>
      <c r="AO8" s="43"/>
      <c r="AP8" s="22" t="s">
        <v>88</v>
      </c>
      <c r="AQ8" s="22">
        <f t="shared" si="19"/>
        <v>0</v>
      </c>
      <c r="AR8" s="22">
        <f t="shared" si="20"/>
        <v>0</v>
      </c>
      <c r="AS8" s="43"/>
      <c r="AT8" s="22">
        <f t="shared" si="21"/>
        <v>5</v>
      </c>
    </row>
    <row r="9">
      <c r="A9" s="24">
        <f t="shared" si="1"/>
        <v>3</v>
      </c>
      <c r="B9" s="24" t="s">
        <v>194</v>
      </c>
      <c r="C9" s="21"/>
      <c r="D9" s="42">
        <f t="shared" si="2"/>
        <v>0</v>
      </c>
      <c r="E9" s="43"/>
      <c r="F9" s="22" t="s">
        <v>87</v>
      </c>
      <c r="G9" s="22">
        <f>IF(OR(F9="NT", F9="TIME"), 0, IF(_xlfn.RANK.EQ(F9, $F$7:$F$10, 1)&lt;=10, 11 - _xlfn.RANK.EQ(F9, $F$7:$F$10, 1), 0))</f>
        <v>0</v>
      </c>
      <c r="H9" s="22">
        <f>IF(OR(F9="TO", F9="TIME"), 0, IF(F9&lt;&gt;"", 1, ""))</f>
        <v>1</v>
      </c>
      <c r="I9" s="43"/>
      <c r="J9" s="22" t="s">
        <v>87</v>
      </c>
      <c r="K9" s="22">
        <f t="shared" si="3"/>
        <v>0</v>
      </c>
      <c r="L9" s="22">
        <f t="shared" si="4"/>
        <v>1</v>
      </c>
      <c r="M9" s="43"/>
      <c r="N9" s="22" t="s">
        <v>87</v>
      </c>
      <c r="O9" s="22">
        <f t="shared" si="5"/>
        <v>0</v>
      </c>
      <c r="P9" s="22">
        <f t="shared" si="6"/>
        <v>1</v>
      </c>
      <c r="Q9" s="43"/>
      <c r="R9" s="22" t="s">
        <v>87</v>
      </c>
      <c r="S9" s="22">
        <f t="shared" si="7"/>
        <v>0</v>
      </c>
      <c r="T9" s="22">
        <f t="shared" si="8"/>
        <v>1</v>
      </c>
      <c r="U9" s="43"/>
      <c r="V9" s="22" t="s">
        <v>87</v>
      </c>
      <c r="W9" s="22">
        <f t="shared" si="9"/>
        <v>0</v>
      </c>
      <c r="X9" s="22">
        <f t="shared" si="10"/>
        <v>1</v>
      </c>
      <c r="Y9" s="6"/>
      <c r="Z9" s="22" t="s">
        <v>87</v>
      </c>
      <c r="AA9" s="22">
        <f t="shared" si="11"/>
        <v>0</v>
      </c>
      <c r="AB9" s="22">
        <f t="shared" si="12"/>
        <v>1</v>
      </c>
      <c r="AC9" s="43"/>
      <c r="AD9" s="22" t="s">
        <v>88</v>
      </c>
      <c r="AE9" s="22">
        <f t="shared" si="13"/>
        <v>0</v>
      </c>
      <c r="AF9" s="22">
        <f t="shared" si="14"/>
        <v>0</v>
      </c>
      <c r="AG9" s="43"/>
      <c r="AH9" s="22" t="s">
        <v>88</v>
      </c>
      <c r="AI9" s="22">
        <f t="shared" si="15"/>
        <v>0</v>
      </c>
      <c r="AJ9" s="22">
        <f t="shared" si="16"/>
        <v>0</v>
      </c>
      <c r="AK9" s="43"/>
      <c r="AL9" s="22" t="s">
        <v>88</v>
      </c>
      <c r="AM9" s="22">
        <f t="shared" si="17"/>
        <v>0</v>
      </c>
      <c r="AN9" s="22">
        <f t="shared" si="18"/>
        <v>0</v>
      </c>
      <c r="AO9" s="43"/>
      <c r="AP9" s="22" t="s">
        <v>88</v>
      </c>
      <c r="AQ9" s="22">
        <f t="shared" si="19"/>
        <v>0</v>
      </c>
      <c r="AR9" s="22">
        <f t="shared" si="20"/>
        <v>0</v>
      </c>
      <c r="AS9" s="43"/>
      <c r="AT9" s="22">
        <f t="shared" si="21"/>
        <v>6</v>
      </c>
    </row>
    <row r="10">
      <c r="A10" s="24">
        <f t="shared" si="1"/>
        <v>4</v>
      </c>
      <c r="B10" s="24" t="s">
        <v>195</v>
      </c>
      <c r="C10" s="21"/>
      <c r="D10" s="42">
        <f t="shared" si="2"/>
        <v>0</v>
      </c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 t="s">
        <v>87</v>
      </c>
      <c r="S10" s="22">
        <f t="shared" si="7"/>
        <v>0</v>
      </c>
      <c r="T10" s="22">
        <f t="shared" si="8"/>
        <v>1</v>
      </c>
      <c r="U10" s="43"/>
      <c r="V10" s="22" t="s">
        <v>88</v>
      </c>
      <c r="W10" s="22">
        <f t="shared" si="9"/>
        <v>0</v>
      </c>
      <c r="X10" s="22">
        <f t="shared" si="10"/>
        <v>0</v>
      </c>
      <c r="Y10" s="6"/>
      <c r="Z10" s="22" t="s">
        <v>88</v>
      </c>
      <c r="AA10" s="22">
        <f t="shared" si="11"/>
        <v>0</v>
      </c>
      <c r="AB10" s="22">
        <f t="shared" si="12"/>
        <v>0</v>
      </c>
      <c r="AC10" s="43"/>
      <c r="AD10" s="22" t="s">
        <v>88</v>
      </c>
      <c r="AE10" s="22">
        <f t="shared" si="13"/>
        <v>0</v>
      </c>
      <c r="AF10" s="22">
        <f t="shared" si="14"/>
        <v>0</v>
      </c>
      <c r="AG10" s="43"/>
      <c r="AH10" s="22" t="s">
        <v>88</v>
      </c>
      <c r="AI10" s="22">
        <f t="shared" si="15"/>
        <v>0</v>
      </c>
      <c r="AJ10" s="22">
        <f t="shared" si="16"/>
        <v>0</v>
      </c>
      <c r="AK10" s="43"/>
      <c r="AL10" s="22" t="s">
        <v>88</v>
      </c>
      <c r="AM10" s="22">
        <f t="shared" si="17"/>
        <v>0</v>
      </c>
      <c r="AN10" s="22">
        <f t="shared" si="18"/>
        <v>0</v>
      </c>
      <c r="AO10" s="43"/>
      <c r="AP10" s="22" t="s">
        <v>88</v>
      </c>
      <c r="AQ10" s="22">
        <f t="shared" si="19"/>
        <v>0</v>
      </c>
      <c r="AR10" s="22">
        <f t="shared" si="20"/>
        <v>0</v>
      </c>
      <c r="AS10" s="43"/>
      <c r="AT10" s="22">
        <f t="shared" si="21"/>
        <v>1</v>
      </c>
    </row>
    <row r="11">
      <c r="A11" s="4"/>
      <c r="B11" s="4"/>
      <c r="C11" s="6"/>
      <c r="D11" s="5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6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</row>
    <row r="12">
      <c r="A12" s="15"/>
      <c r="B12" s="15" t="s">
        <v>86</v>
      </c>
      <c r="C12" s="6"/>
      <c r="D12" s="5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6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</row>
    <row r="13">
      <c r="A13" s="55"/>
      <c r="B13" s="55"/>
      <c r="C13" s="21"/>
      <c r="D13" s="42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6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</row>
    <row r="14">
      <c r="A14" s="24">
        <f t="shared" ref="A14:A17" si="22">ROW(A2)-ROW($A$2)+1</f>
        <v>1</v>
      </c>
      <c r="B14" s="24" t="s">
        <v>192</v>
      </c>
      <c r="C14" s="21"/>
      <c r="D14" s="42">
        <f t="shared" ref="D14:D16" si="23">G14+K14+O14+S14+W14+AA14+AE14+AI14+AM14+AQ14</f>
        <v>49</v>
      </c>
      <c r="E14" s="43"/>
      <c r="F14" s="22" t="s">
        <v>88</v>
      </c>
      <c r="G14" s="22">
        <f>IF(OR(F14="NT", F14="TIME"), 0, IF(_xlfn.RANK.EQ(F14, $N$14:$N$17, 1)&lt;=10, 11 - _xlfn.RANK.EQ(F14, $N$14:$N$17, 1), 0))</f>
        <v>0</v>
      </c>
      <c r="H14" s="22">
        <f t="shared" ref="H14:H15" si="24">IF(OR(F14="TO", F14="TIME"), 0, IF(F14&lt;&gt;"", 1, ""))</f>
        <v>0</v>
      </c>
      <c r="I14" s="43"/>
      <c r="J14" s="22">
        <v>16.78</v>
      </c>
      <c r="K14" s="22">
        <f t="shared" ref="K14:K16" si="25">IF(OR(J14="NT", J14="TIME"), 0, IF(_xlfn.RANK.EQ(J14, $J$14:$J$17, 1)&lt;=10, 11 - _xlfn.RANK.EQ(J14, $J$14:$J$17, 1), 0))</f>
        <v>10</v>
      </c>
      <c r="L14" s="22">
        <f t="shared" ref="L14:L16" si="26">IF(OR(J14="TO", J14="TIME"), 0, IF(J14&lt;&gt;"", 1, ""))</f>
        <v>1</v>
      </c>
      <c r="M14" s="43"/>
      <c r="N14" s="22">
        <v>17.47</v>
      </c>
      <c r="O14" s="22">
        <f t="shared" ref="O14:O16" si="27">IF(OR(N14="NT", N14="TIME"), 0, IF(_xlfn.RANK.EQ(N14, $N$14:$N$17, 1)&lt;=10, 11 - _xlfn.RANK.EQ(N14, $N$14:$N$17, 1), 0))</f>
        <v>10</v>
      </c>
      <c r="P14" s="22">
        <f t="shared" ref="P14:P16" si="28">IF(OR(N14="TO", N14="TIME"), 0, IF(N14&lt;&gt;"", 1, ""))</f>
        <v>1</v>
      </c>
      <c r="Q14" s="43"/>
      <c r="R14" s="22">
        <v>17.44</v>
      </c>
      <c r="S14" s="22">
        <f t="shared" ref="S14:S16" si="29">IF(OR(R14="NT", R14="TIME"), 0, IF(_xlfn.RANK.EQ(R14, $R$14:$R$17, 1)&lt;=10, 11 - _xlfn.RANK.EQ(R14, $R$14:$R$17, 1), 0))</f>
        <v>9</v>
      </c>
      <c r="T14" s="22">
        <f t="shared" ref="T14:T16" si="30">IF(OR(R14="TO", R14="TIME"), 0, IF(R14&lt;&gt;"", 1, ""))</f>
        <v>1</v>
      </c>
      <c r="U14" s="43"/>
      <c r="V14" s="22">
        <v>19.5</v>
      </c>
      <c r="W14" s="22">
        <f t="shared" ref="W14:W17" si="31">IF(OR(V14="NT", V14="TIME"), 0, IF(_xlfn.RANK.EQ(V14, $V$14:$V$17, 1)&lt;=10, 11 - _xlfn.RANK.EQ(V14, $V$14:$V$17, 1), 0))</f>
        <v>10</v>
      </c>
      <c r="X14" s="22">
        <f t="shared" ref="X14:X17" si="32">IF(OR(V14="TO", V14="TIME"), 0, IF(V14&lt;&gt;"", 1, ""))</f>
        <v>1</v>
      </c>
      <c r="Y14" s="6"/>
      <c r="Z14" s="22">
        <v>17.91</v>
      </c>
      <c r="AA14" s="22">
        <f t="shared" ref="AA14:AA17" si="33">IF(OR(Z14="NT", Z14="TIME"), 0, IF(_xlfn.RANK.EQ(Z14, $Z$14:$Z$17, 1)&lt;=10, 11 - _xlfn.RANK.EQ(Z14, $Z$14:$Z$17, 1), 0))</f>
        <v>10</v>
      </c>
      <c r="AB14" s="22">
        <f t="shared" ref="AB14:AB17" si="34">IF(OR(Z14="TO", Z14="TIME"), 0, IF(Z14&lt;&gt;"", 1, ""))</f>
        <v>1</v>
      </c>
      <c r="AC14" s="43"/>
      <c r="AD14" s="22" t="s">
        <v>88</v>
      </c>
      <c r="AE14" s="22">
        <f t="shared" ref="AE14:AE17" si="35">IF(OR(AD14="NT", AD14="TIME"), 0, IF(_xlfn.RANK.EQ(AD14, $AD$14:$AD$17, 1)&lt;=10, 11 - _xlfn.RANK.EQ(AD14, $AD$14:$AD$17, 1), 0))</f>
        <v>0</v>
      </c>
      <c r="AF14" s="22">
        <f t="shared" ref="AF14:AF17" si="36">IF(OR(AD14="TO", AD14="TIME"), 0, IF(AD14&lt;&gt;"", 1, ""))</f>
        <v>0</v>
      </c>
      <c r="AG14" s="43"/>
      <c r="AH14" s="22" t="s">
        <v>88</v>
      </c>
      <c r="AI14" s="22">
        <f t="shared" ref="AI14:AI17" si="37">IF(OR(AH14="NT", AH14="TIME"), 0, IF(_xlfn.RANK.EQ(AH14, $AH$14:$AH$17, 1)&lt;=10, 11 - _xlfn.RANK.EQ(AH14, $AH$14:$AH$17, 1), 0))</f>
        <v>0</v>
      </c>
      <c r="AJ14" s="22">
        <f t="shared" ref="AJ14:AJ17" si="38">IF(OR(AH14="TO", AH14="TIME"), 0, IF(AH14&lt;&gt;"", 1, ""))</f>
        <v>0</v>
      </c>
      <c r="AK14" s="43"/>
      <c r="AL14" s="22" t="s">
        <v>88</v>
      </c>
      <c r="AM14" s="22">
        <f t="shared" ref="AM14:AM17" si="39">IF(OR(AL14="NT", AL14="TIME"), 0, IF(_xlfn.RANK.EQ(AL14, $AL$14:$AL$17, 1)&lt;=10, 11 - _xlfn.RANK.EQ(AL14, $AL$14:$AL$17, 1), 0))</f>
        <v>0</v>
      </c>
      <c r="AN14" s="22">
        <f t="shared" ref="AN14:AN17" si="40">IF(OR(AL14="TO", AL14="TIME"), 0, IF(AL14&lt;&gt;"", 1, ""))</f>
        <v>0</v>
      </c>
      <c r="AO14" s="43"/>
      <c r="AP14" s="22" t="s">
        <v>88</v>
      </c>
      <c r="AQ14" s="22">
        <f t="shared" ref="AQ14:AQ17" si="41">IF(OR(AP14="NT", AP14="TIME"), 0, IF(_xlfn.RANK.EQ(AP14, $AP$14:$AP$17, 1)&lt;=10, 11 - _xlfn.RANK.EQ(AP14, $AP$14:$AP$17, 1), 0))</f>
        <v>0</v>
      </c>
      <c r="AR14" s="22">
        <f t="shared" ref="AR14:AR17" si="42">IF(OR(AP14="TO", AP14="TIME"), 0, IF(AP14&lt;&gt;"", 1, ""))</f>
        <v>0</v>
      </c>
      <c r="AS14" s="43"/>
      <c r="AT14" s="22">
        <f t="shared" ref="AT14:AT17" si="43">AR14+AN14+AJ14+AF14+AB14+X14+T14+P14+L14+H14</f>
        <v>5</v>
      </c>
    </row>
    <row r="15">
      <c r="A15" s="24">
        <f t="shared" si="22"/>
        <v>2</v>
      </c>
      <c r="B15" s="20" t="s">
        <v>193</v>
      </c>
      <c r="C15" s="21"/>
      <c r="D15" s="42">
        <f t="shared" si="23"/>
        <v>37</v>
      </c>
      <c r="E15" s="43"/>
      <c r="F15" s="22" t="s">
        <v>88</v>
      </c>
      <c r="G15" s="22">
        <f>IF(OR(F15="NT", F15="TIME"), 0, IF(_xlfn.RANK.EQ(F15, $F$14:$F$17, 1)&lt;=10, 11 - _xlfn.RANK.EQ(F15, $F$14:$F$17, 1), 0))</f>
        <v>0</v>
      </c>
      <c r="H15" s="22">
        <f t="shared" si="24"/>
        <v>0</v>
      </c>
      <c r="I15" s="43"/>
      <c r="J15" s="22" t="s">
        <v>87</v>
      </c>
      <c r="K15" s="22">
        <f t="shared" si="25"/>
        <v>0</v>
      </c>
      <c r="L15" s="22">
        <f t="shared" si="26"/>
        <v>1</v>
      </c>
      <c r="M15" s="43"/>
      <c r="N15" s="22">
        <v>18.58</v>
      </c>
      <c r="O15" s="22">
        <f t="shared" si="27"/>
        <v>9</v>
      </c>
      <c r="P15" s="22">
        <f t="shared" si="28"/>
        <v>1</v>
      </c>
      <c r="Q15" s="43"/>
      <c r="R15" s="22">
        <v>16.59</v>
      </c>
      <c r="S15" s="22">
        <f t="shared" si="29"/>
        <v>10</v>
      </c>
      <c r="T15" s="22">
        <f t="shared" si="30"/>
        <v>1</v>
      </c>
      <c r="U15" s="43"/>
      <c r="V15" s="22">
        <v>19.9</v>
      </c>
      <c r="W15" s="22">
        <f t="shared" si="31"/>
        <v>9</v>
      </c>
      <c r="X15" s="22">
        <f t="shared" si="32"/>
        <v>1</v>
      </c>
      <c r="Y15" s="6"/>
      <c r="Z15" s="22">
        <v>18.6</v>
      </c>
      <c r="AA15" s="22">
        <f t="shared" si="33"/>
        <v>9</v>
      </c>
      <c r="AB15" s="22">
        <f t="shared" si="34"/>
        <v>1</v>
      </c>
      <c r="AC15" s="43"/>
      <c r="AD15" s="22" t="s">
        <v>88</v>
      </c>
      <c r="AE15" s="22">
        <f t="shared" si="35"/>
        <v>0</v>
      </c>
      <c r="AF15" s="22">
        <f t="shared" si="36"/>
        <v>0</v>
      </c>
      <c r="AG15" s="43"/>
      <c r="AH15" s="22" t="s">
        <v>88</v>
      </c>
      <c r="AI15" s="22">
        <f t="shared" si="37"/>
        <v>0</v>
      </c>
      <c r="AJ15" s="22">
        <f t="shared" si="38"/>
        <v>0</v>
      </c>
      <c r="AK15" s="43"/>
      <c r="AL15" s="22" t="s">
        <v>88</v>
      </c>
      <c r="AM15" s="22">
        <f t="shared" si="39"/>
        <v>0</v>
      </c>
      <c r="AN15" s="22">
        <f t="shared" si="40"/>
        <v>0</v>
      </c>
      <c r="AO15" s="43"/>
      <c r="AP15" s="22" t="s">
        <v>88</v>
      </c>
      <c r="AQ15" s="22">
        <f t="shared" si="41"/>
        <v>0</v>
      </c>
      <c r="AR15" s="22">
        <f t="shared" si="42"/>
        <v>0</v>
      </c>
      <c r="AS15" s="43"/>
      <c r="AT15" s="22">
        <f t="shared" si="43"/>
        <v>5</v>
      </c>
    </row>
    <row r="16" ht="15.75" customHeight="1">
      <c r="A16" s="24">
        <f t="shared" si="22"/>
        <v>3</v>
      </c>
      <c r="B16" s="24" t="s">
        <v>194</v>
      </c>
      <c r="C16" s="21"/>
      <c r="D16" s="42">
        <f t="shared" si="23"/>
        <v>33</v>
      </c>
      <c r="E16" s="43"/>
      <c r="F16" s="22" t="s">
        <v>87</v>
      </c>
      <c r="G16" s="22">
        <f>IF(F16="NT", 0, IF(_xlfn.RANK.EQ(F16, $F$14:$F$17, 1)&lt;=10, 11 - _xlfn.RANK.EQ(F16, $F$14:$F$17, 1), 0))</f>
        <v>0</v>
      </c>
      <c r="H16" s="22">
        <f>IF(F16="TO", 0, IF(F16&lt;&gt;"", 1, ""))</f>
        <v>1</v>
      </c>
      <c r="I16" s="43"/>
      <c r="J16" s="22">
        <v>20.36</v>
      </c>
      <c r="K16" s="22">
        <f t="shared" si="25"/>
        <v>9</v>
      </c>
      <c r="L16" s="22">
        <f t="shared" si="26"/>
        <v>1</v>
      </c>
      <c r="M16" s="43"/>
      <c r="N16" s="22" t="s">
        <v>87</v>
      </c>
      <c r="O16" s="22">
        <f t="shared" si="27"/>
        <v>0</v>
      </c>
      <c r="P16" s="22">
        <f t="shared" si="28"/>
        <v>1</v>
      </c>
      <c r="Q16" s="43"/>
      <c r="R16" s="22">
        <v>20.84</v>
      </c>
      <c r="S16" s="22">
        <f t="shared" si="29"/>
        <v>8</v>
      </c>
      <c r="T16" s="22">
        <f t="shared" si="30"/>
        <v>1</v>
      </c>
      <c r="U16" s="43"/>
      <c r="V16" s="22">
        <v>21.78</v>
      </c>
      <c r="W16" s="22">
        <f t="shared" si="31"/>
        <v>8</v>
      </c>
      <c r="X16" s="22">
        <f t="shared" si="32"/>
        <v>1</v>
      </c>
      <c r="Y16" s="6"/>
      <c r="Z16" s="22">
        <v>20.13</v>
      </c>
      <c r="AA16" s="22">
        <f t="shared" si="33"/>
        <v>8</v>
      </c>
      <c r="AB16" s="22">
        <f t="shared" si="34"/>
        <v>1</v>
      </c>
      <c r="AC16" s="43"/>
      <c r="AD16" s="22" t="s">
        <v>88</v>
      </c>
      <c r="AE16" s="22">
        <f t="shared" si="35"/>
        <v>0</v>
      </c>
      <c r="AF16" s="22">
        <f t="shared" si="36"/>
        <v>0</v>
      </c>
      <c r="AG16" s="43"/>
      <c r="AH16" s="22" t="s">
        <v>88</v>
      </c>
      <c r="AI16" s="22">
        <f t="shared" si="37"/>
        <v>0</v>
      </c>
      <c r="AJ16" s="22">
        <f t="shared" si="38"/>
        <v>0</v>
      </c>
      <c r="AK16" s="43"/>
      <c r="AL16" s="22" t="s">
        <v>88</v>
      </c>
      <c r="AM16" s="22">
        <f t="shared" si="39"/>
        <v>0</v>
      </c>
      <c r="AN16" s="22">
        <f t="shared" si="40"/>
        <v>0</v>
      </c>
      <c r="AO16" s="43"/>
      <c r="AP16" s="22" t="s">
        <v>88</v>
      </c>
      <c r="AQ16" s="22">
        <f t="shared" si="41"/>
        <v>0</v>
      </c>
      <c r="AR16" s="22">
        <f t="shared" si="42"/>
        <v>0</v>
      </c>
      <c r="AS16" s="43"/>
      <c r="AT16" s="22">
        <f t="shared" si="43"/>
        <v>6</v>
      </c>
    </row>
    <row r="17" ht="15.75" customHeight="1">
      <c r="A17" s="24">
        <f t="shared" si="22"/>
        <v>4</v>
      </c>
      <c r="B17" s="24" t="s">
        <v>195</v>
      </c>
      <c r="C17" s="21"/>
      <c r="D17" s="42"/>
      <c r="E17" s="43"/>
      <c r="F17" s="22"/>
      <c r="G17" s="22"/>
      <c r="H17" s="22"/>
      <c r="I17" s="43"/>
      <c r="J17" s="22"/>
      <c r="K17" s="22"/>
      <c r="L17" s="22"/>
      <c r="M17" s="43"/>
      <c r="N17" s="22"/>
      <c r="O17" s="22"/>
      <c r="P17" s="22"/>
      <c r="Q17" s="43"/>
      <c r="R17" s="22"/>
      <c r="S17" s="22"/>
      <c r="T17" s="22"/>
      <c r="U17" s="43"/>
      <c r="V17" s="22" t="s">
        <v>87</v>
      </c>
      <c r="W17" s="22">
        <f t="shared" si="31"/>
        <v>0</v>
      </c>
      <c r="X17" s="22">
        <f t="shared" si="32"/>
        <v>1</v>
      </c>
      <c r="Y17" s="6"/>
      <c r="Z17" s="22">
        <v>25.72</v>
      </c>
      <c r="AA17" s="22">
        <f t="shared" si="33"/>
        <v>7</v>
      </c>
      <c r="AB17" s="22">
        <f t="shared" si="34"/>
        <v>1</v>
      </c>
      <c r="AC17" s="43"/>
      <c r="AD17" s="22" t="s">
        <v>88</v>
      </c>
      <c r="AE17" s="22">
        <f t="shared" si="35"/>
        <v>0</v>
      </c>
      <c r="AF17" s="22">
        <f t="shared" si="36"/>
        <v>0</v>
      </c>
      <c r="AG17" s="43"/>
      <c r="AH17" s="22" t="s">
        <v>88</v>
      </c>
      <c r="AI17" s="22">
        <f t="shared" si="37"/>
        <v>0</v>
      </c>
      <c r="AJ17" s="22">
        <f t="shared" si="38"/>
        <v>0</v>
      </c>
      <c r="AK17" s="43"/>
      <c r="AL17" s="22" t="s">
        <v>88</v>
      </c>
      <c r="AM17" s="22">
        <f t="shared" si="39"/>
        <v>0</v>
      </c>
      <c r="AN17" s="22">
        <f t="shared" si="40"/>
        <v>0</v>
      </c>
      <c r="AO17" s="43"/>
      <c r="AP17" s="22" t="s">
        <v>88</v>
      </c>
      <c r="AQ17" s="22">
        <f t="shared" si="41"/>
        <v>0</v>
      </c>
      <c r="AR17" s="22">
        <f t="shared" si="42"/>
        <v>0</v>
      </c>
      <c r="AS17" s="43"/>
      <c r="AT17" s="22">
        <f t="shared" si="43"/>
        <v>2</v>
      </c>
    </row>
    <row r="18" ht="15.75" customHeight="1">
      <c r="A18" s="25"/>
      <c r="B18" s="25"/>
      <c r="C18" s="26"/>
      <c r="D18" s="58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6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</row>
    <row r="19" ht="15.75" customHeight="1">
      <c r="A19" s="4"/>
      <c r="B19" s="4"/>
      <c r="C19" s="6"/>
      <c r="D19" s="5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6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</row>
    <row r="20" ht="15.75" customHeight="1">
      <c r="A20" s="15"/>
      <c r="B20" s="15" t="s">
        <v>151</v>
      </c>
      <c r="C20" s="6"/>
      <c r="D20" s="5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6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</row>
    <row r="21" ht="15.75" customHeight="1">
      <c r="A21" s="55"/>
      <c r="B21" s="55"/>
      <c r="C21" s="6"/>
      <c r="D21" s="42"/>
      <c r="E21" s="7"/>
      <c r="F21" s="7"/>
      <c r="G21" s="43"/>
      <c r="H21" s="43"/>
      <c r="I21" s="27"/>
      <c r="J21" s="43"/>
      <c r="K21" s="43"/>
      <c r="L21" s="43"/>
      <c r="M21" s="27"/>
      <c r="N21" s="43"/>
      <c r="O21" s="43"/>
      <c r="P21" s="43"/>
      <c r="Q21" s="27"/>
      <c r="R21" s="43"/>
      <c r="S21" s="43"/>
      <c r="T21" s="43"/>
      <c r="U21" s="27"/>
      <c r="V21" s="43"/>
      <c r="W21" s="43"/>
      <c r="X21" s="43"/>
      <c r="Y21" s="6"/>
      <c r="Z21" s="43"/>
      <c r="AA21" s="43"/>
      <c r="AB21" s="43"/>
      <c r="AC21" s="7"/>
      <c r="AD21" s="43"/>
      <c r="AE21" s="43"/>
      <c r="AF21" s="43"/>
      <c r="AG21" s="7"/>
      <c r="AH21" s="43"/>
      <c r="AI21" s="43"/>
      <c r="AJ21" s="43"/>
      <c r="AK21" s="7"/>
      <c r="AL21" s="43"/>
      <c r="AM21" s="43"/>
      <c r="AN21" s="43"/>
      <c r="AO21" s="7"/>
      <c r="AP21" s="43"/>
      <c r="AQ21" s="43"/>
      <c r="AR21" s="43"/>
      <c r="AS21" s="7"/>
      <c r="AT21" s="43"/>
    </row>
    <row r="22" ht="15.75" customHeight="1">
      <c r="A22" s="24">
        <f t="shared" ref="A22:A27" si="44">ROW(A2)-ROW($A$2)+1</f>
        <v>1</v>
      </c>
      <c r="B22" s="24" t="s">
        <v>193</v>
      </c>
      <c r="C22" s="6"/>
      <c r="D22" s="42">
        <f t="shared" ref="D22:D26" si="45">G22+K22+O22+S22+W22+AA22+AE22+AI22+AM22+AQ22</f>
        <v>46</v>
      </c>
      <c r="E22" s="7"/>
      <c r="F22" s="59"/>
      <c r="G22" s="22"/>
      <c r="H22" s="22"/>
      <c r="I22" s="27"/>
      <c r="J22" s="22">
        <v>12.06</v>
      </c>
      <c r="K22" s="22">
        <f t="shared" ref="K22:K26" si="46">IF(OR(J22="NT", J22="TIME"), 0, IF(_xlfn.RANK.EQ(J22, $J$22:$J$26, 1)&lt;=10, 11 - _xlfn.RANK.EQ(J22, $J$22:$J$26, 1), 0))</f>
        <v>9</v>
      </c>
      <c r="L22" s="22">
        <f t="shared" ref="L22:L26" si="47">IF(OR(J22="TO", J22="TIME"), 0, IF(J22&lt;&gt;"", 1, ""))</f>
        <v>1</v>
      </c>
      <c r="M22" s="27"/>
      <c r="N22" s="22">
        <v>59.53</v>
      </c>
      <c r="O22" s="22">
        <f t="shared" ref="O22:O26" si="48">IF(OR(N22="NT", N22="TIME"), 0, IF(_xlfn.RANK.EQ(N22, $N$22:$N$26, 1)&lt;=10, 11 - _xlfn.RANK.EQ(N22, $N$22:$N$26, 1), 0))</f>
        <v>9</v>
      </c>
      <c r="P22" s="22">
        <f t="shared" ref="P22:P26" si="49">IF(OR(N22="TO", N22="TIME"), 0, IF(N22&lt;&gt;"", 1, ""))</f>
        <v>1</v>
      </c>
      <c r="Q22" s="27"/>
      <c r="R22" s="22">
        <v>46.66</v>
      </c>
      <c r="S22" s="22">
        <f t="shared" ref="S22:S26" si="50">IF(OR(R22="NT", R22="TIME"), 0, IF(_xlfn.RANK.EQ(R22, $R$22:$R$26, 1)&lt;=10, 11 - _xlfn.RANK.EQ(R22, $R$22:$R$26, 1), 0))</f>
        <v>9</v>
      </c>
      <c r="T22" s="22">
        <f t="shared" ref="T22:T26" si="51">IF(OR(R22="TO", R22="TIME"), 0, IF(R22&lt;&gt;"", 1, ""))</f>
        <v>1</v>
      </c>
      <c r="U22" s="27"/>
      <c r="V22" s="22">
        <v>34.38</v>
      </c>
      <c r="W22" s="22">
        <f t="shared" ref="W22:W27" si="52">IF(OR(V22="NT", V22="TIME"), 0, IF(_xlfn.RANK.EQ(V22, $V$22:$V$26, 1)&lt;=10, 11 - _xlfn.RANK.EQ(V22, $V$22:$V$26, 1), 0))</f>
        <v>9</v>
      </c>
      <c r="X22" s="22">
        <f t="shared" ref="X22:X27" si="53">IF(OR(V22="TO", V22="TIME"), 0, IF(V22&lt;&gt;"", 1, ""))</f>
        <v>1</v>
      </c>
      <c r="Y22" s="6"/>
      <c r="Z22" s="22">
        <v>5.06</v>
      </c>
      <c r="AA22" s="22">
        <f t="shared" ref="AA22:AA27" si="54">IF(OR(Z22="NT", Z22="TIME"), 0, IF(_xlfn.RANK.EQ(Z22, $Z$22:$Z$26, 1)&lt;=10, 11 - _xlfn.RANK.EQ(Z22, $Z$22:$Z$26, 1), 0))</f>
        <v>10</v>
      </c>
      <c r="AB22" s="22">
        <f t="shared" ref="AB22:AB27" si="55">IF(OR(Z22="TO", Z22="TIME"), 0, IF(Z22&lt;&gt;"", 1, ""))</f>
        <v>1</v>
      </c>
      <c r="AC22" s="7"/>
      <c r="AD22" s="22" t="s">
        <v>88</v>
      </c>
      <c r="AE22" s="22">
        <f t="shared" ref="AE22:AE27" si="56">IF(OR(AD22="NT", AD22="TIME"), 0, IF(_xlfn.RANK.EQ(AD22, $AD$22:$AD$26, 1)&lt;=10, 11 - _xlfn.RANK.EQ(AD22, $AD$22:$AD$26, 1), 0))</f>
        <v>0</v>
      </c>
      <c r="AF22" s="22">
        <f t="shared" ref="AF22:AF27" si="57">IF(OR(AD22="TO", AD22="TIME"), 0, IF(AD22&lt;&gt;"", 1, ""))</f>
        <v>0</v>
      </c>
      <c r="AG22" s="7"/>
      <c r="AH22" s="22" t="s">
        <v>88</v>
      </c>
      <c r="AI22" s="22">
        <f t="shared" ref="AI22:AI27" si="58">IF(OR(AH22="NT", AH22="TIME"), 0, IF(_xlfn.RANK.EQ(AH22, $AH$22:$AH$26, 1)&lt;=10, 11 - _xlfn.RANK.EQ(AH22, $AH$22:$AH$26, 1), 0))</f>
        <v>0</v>
      </c>
      <c r="AJ22" s="22">
        <f t="shared" ref="AJ22:AJ27" si="59">IF(OR(AH22="TO", AH22="TIME"), 0, IF(AH22&lt;&gt;"", 1, ""))</f>
        <v>0</v>
      </c>
      <c r="AK22" s="7"/>
      <c r="AL22" s="22" t="s">
        <v>88</v>
      </c>
      <c r="AM22" s="22">
        <f t="shared" ref="AM22:AM27" si="60">IF(OR(AL22="NT", AL22="TIME"), 0, IF(_xlfn.RANK.EQ(AL22, $AL$22:$AL$26, 1)&lt;=10, 11 - _xlfn.RANK.EQ(AL22, $AL$22:$AL$26, 1), 0))</f>
        <v>0</v>
      </c>
      <c r="AN22" s="22">
        <f t="shared" ref="AN22:AN27" si="61">IF(OR(AL22="TO", AL22="TIME"), 0, IF(AL22&lt;&gt;"", 1, ""))</f>
        <v>0</v>
      </c>
      <c r="AO22" s="7"/>
      <c r="AP22" s="22" t="s">
        <v>88</v>
      </c>
      <c r="AQ22" s="22">
        <f t="shared" ref="AQ22:AQ27" si="62">IF(OR(AP22="NT", AP22="TIME"), 0, IF(_xlfn.RANK.EQ(AP22, $AP$22:$AP$26, 1)&lt;=10, 11 - _xlfn.RANK.EQ(AP22, $AP$22:$AP$26, 1), 0))</f>
        <v>0</v>
      </c>
      <c r="AR22" s="22">
        <f t="shared" ref="AR22:AR27" si="63">IF(OR(AP22="TO", AP22="TIME"), 0, IF(AP22&lt;&gt;"", 1, ""))</f>
        <v>0</v>
      </c>
      <c r="AS22" s="7"/>
      <c r="AT22" s="22">
        <f t="shared" ref="AT22:AT27" si="64">AR22+AN22+AJ22+AF22+AB22+X22+T22+P22+L22+H22</f>
        <v>5</v>
      </c>
    </row>
    <row r="23" ht="15.75" customHeight="1">
      <c r="A23" s="24">
        <f t="shared" si="44"/>
        <v>2</v>
      </c>
      <c r="B23" s="24" t="s">
        <v>196</v>
      </c>
      <c r="C23" s="6"/>
      <c r="D23" s="42">
        <f t="shared" si="45"/>
        <v>39</v>
      </c>
      <c r="E23" s="7"/>
      <c r="F23" s="22" t="s">
        <v>34</v>
      </c>
      <c r="G23" s="22">
        <v>0.0</v>
      </c>
      <c r="H23" s="22">
        <f t="shared" ref="H23:H26" si="65">IF(OR(F23="TO", F23="TIME"), 0, IF(F23&lt;&gt;"", 1, ""))</f>
        <v>0</v>
      </c>
      <c r="I23" s="27"/>
      <c r="J23" s="22">
        <v>5.35</v>
      </c>
      <c r="K23" s="22">
        <f t="shared" si="46"/>
        <v>10</v>
      </c>
      <c r="L23" s="22">
        <f t="shared" si="47"/>
        <v>1</v>
      </c>
      <c r="M23" s="27"/>
      <c r="N23" s="22" t="s">
        <v>87</v>
      </c>
      <c r="O23" s="22">
        <f t="shared" si="48"/>
        <v>0</v>
      </c>
      <c r="P23" s="22">
        <f t="shared" si="49"/>
        <v>1</v>
      </c>
      <c r="Q23" s="27"/>
      <c r="R23" s="22">
        <v>37.97</v>
      </c>
      <c r="S23" s="22">
        <f t="shared" si="50"/>
        <v>10</v>
      </c>
      <c r="T23" s="22">
        <f t="shared" si="51"/>
        <v>1</v>
      </c>
      <c r="U23" s="27"/>
      <c r="V23" s="22">
        <v>28.46</v>
      </c>
      <c r="W23" s="22">
        <f t="shared" si="52"/>
        <v>10</v>
      </c>
      <c r="X23" s="22">
        <f t="shared" si="53"/>
        <v>1</v>
      </c>
      <c r="Y23" s="6"/>
      <c r="Z23" s="22">
        <v>7.96</v>
      </c>
      <c r="AA23" s="22">
        <f t="shared" si="54"/>
        <v>9</v>
      </c>
      <c r="AB23" s="22">
        <f t="shared" si="55"/>
        <v>1</v>
      </c>
      <c r="AC23" s="7"/>
      <c r="AD23" s="22" t="s">
        <v>88</v>
      </c>
      <c r="AE23" s="22">
        <f t="shared" si="56"/>
        <v>0</v>
      </c>
      <c r="AF23" s="22">
        <f t="shared" si="57"/>
        <v>0</v>
      </c>
      <c r="AG23" s="7"/>
      <c r="AH23" s="22" t="s">
        <v>88</v>
      </c>
      <c r="AI23" s="22">
        <f t="shared" si="58"/>
        <v>0</v>
      </c>
      <c r="AJ23" s="22">
        <f t="shared" si="59"/>
        <v>0</v>
      </c>
      <c r="AK23" s="7"/>
      <c r="AL23" s="22" t="s">
        <v>88</v>
      </c>
      <c r="AM23" s="22">
        <f t="shared" si="60"/>
        <v>0</v>
      </c>
      <c r="AN23" s="22">
        <f t="shared" si="61"/>
        <v>0</v>
      </c>
      <c r="AO23" s="7"/>
      <c r="AP23" s="22" t="s">
        <v>88</v>
      </c>
      <c r="AQ23" s="22">
        <f t="shared" si="62"/>
        <v>0</v>
      </c>
      <c r="AR23" s="22">
        <f t="shared" si="63"/>
        <v>0</v>
      </c>
      <c r="AS23" s="7"/>
      <c r="AT23" s="22">
        <f t="shared" si="64"/>
        <v>5</v>
      </c>
    </row>
    <row r="24" ht="15.75" customHeight="1">
      <c r="A24" s="24">
        <f t="shared" si="44"/>
        <v>3</v>
      </c>
      <c r="B24" s="24" t="s">
        <v>197</v>
      </c>
      <c r="C24" s="6"/>
      <c r="D24" s="42">
        <f t="shared" si="45"/>
        <v>28</v>
      </c>
      <c r="E24" s="7"/>
      <c r="F24" s="59">
        <v>36.41</v>
      </c>
      <c r="G24" s="22">
        <f t="shared" ref="G24:G26" si="66">IF(F24="NT", 0, IF(_xlfn.RANK.EQ(F24, $F$22:$F$26, 1)&lt;=10, 11 - _xlfn.RANK.EQ(F24, $F$22:$F$26, 1), 0))</f>
        <v>10</v>
      </c>
      <c r="H24" s="22">
        <f t="shared" si="65"/>
        <v>1</v>
      </c>
      <c r="I24" s="27"/>
      <c r="J24" s="22">
        <v>25.33</v>
      </c>
      <c r="K24" s="22">
        <f t="shared" si="46"/>
        <v>8</v>
      </c>
      <c r="L24" s="22">
        <f t="shared" si="47"/>
        <v>1</v>
      </c>
      <c r="M24" s="27"/>
      <c r="N24" s="22">
        <v>15.56</v>
      </c>
      <c r="O24" s="22">
        <f t="shared" si="48"/>
        <v>10</v>
      </c>
      <c r="P24" s="22">
        <f t="shared" si="49"/>
        <v>1</v>
      </c>
      <c r="Q24" s="27"/>
      <c r="R24" s="22" t="s">
        <v>87</v>
      </c>
      <c r="S24" s="22">
        <f t="shared" si="50"/>
        <v>0</v>
      </c>
      <c r="T24" s="22">
        <f t="shared" si="51"/>
        <v>1</v>
      </c>
      <c r="U24" s="27"/>
      <c r="V24" s="22" t="s">
        <v>87</v>
      </c>
      <c r="W24" s="22">
        <f t="shared" si="52"/>
        <v>0</v>
      </c>
      <c r="X24" s="22">
        <f t="shared" si="53"/>
        <v>1</v>
      </c>
      <c r="Y24" s="6"/>
      <c r="Z24" s="22" t="s">
        <v>87</v>
      </c>
      <c r="AA24" s="22">
        <f t="shared" si="54"/>
        <v>0</v>
      </c>
      <c r="AB24" s="22">
        <f t="shared" si="55"/>
        <v>1</v>
      </c>
      <c r="AC24" s="7"/>
      <c r="AD24" s="22" t="s">
        <v>88</v>
      </c>
      <c r="AE24" s="22">
        <f t="shared" si="56"/>
        <v>0</v>
      </c>
      <c r="AF24" s="22">
        <f t="shared" si="57"/>
        <v>0</v>
      </c>
      <c r="AG24" s="7"/>
      <c r="AH24" s="22" t="s">
        <v>88</v>
      </c>
      <c r="AI24" s="22">
        <f t="shared" si="58"/>
        <v>0</v>
      </c>
      <c r="AJ24" s="22">
        <f t="shared" si="59"/>
        <v>0</v>
      </c>
      <c r="AK24" s="7"/>
      <c r="AL24" s="22" t="s">
        <v>88</v>
      </c>
      <c r="AM24" s="22">
        <f t="shared" si="60"/>
        <v>0</v>
      </c>
      <c r="AN24" s="22">
        <f t="shared" si="61"/>
        <v>0</v>
      </c>
      <c r="AO24" s="7"/>
      <c r="AP24" s="22" t="s">
        <v>88</v>
      </c>
      <c r="AQ24" s="22">
        <f t="shared" si="62"/>
        <v>0</v>
      </c>
      <c r="AR24" s="22">
        <f t="shared" si="63"/>
        <v>0</v>
      </c>
      <c r="AS24" s="7"/>
      <c r="AT24" s="22">
        <f t="shared" si="64"/>
        <v>6</v>
      </c>
    </row>
    <row r="25" ht="15.75" customHeight="1">
      <c r="A25" s="24">
        <f t="shared" si="44"/>
        <v>4</v>
      </c>
      <c r="B25" s="24" t="s">
        <v>194</v>
      </c>
      <c r="C25" s="6"/>
      <c r="D25" s="42">
        <f t="shared" si="45"/>
        <v>0</v>
      </c>
      <c r="E25" s="7"/>
      <c r="F25" s="59" t="s">
        <v>87</v>
      </c>
      <c r="G25" s="22">
        <f t="shared" si="66"/>
        <v>0</v>
      </c>
      <c r="H25" s="22">
        <f t="shared" si="65"/>
        <v>1</v>
      </c>
      <c r="I25" s="27"/>
      <c r="J25" s="22" t="s">
        <v>87</v>
      </c>
      <c r="K25" s="22">
        <f t="shared" si="46"/>
        <v>0</v>
      </c>
      <c r="L25" s="22">
        <f t="shared" si="47"/>
        <v>1</v>
      </c>
      <c r="M25" s="27"/>
      <c r="N25" s="22" t="s">
        <v>87</v>
      </c>
      <c r="O25" s="22">
        <f t="shared" si="48"/>
        <v>0</v>
      </c>
      <c r="P25" s="22">
        <f t="shared" si="49"/>
        <v>1</v>
      </c>
      <c r="Q25" s="27"/>
      <c r="R25" s="22" t="s">
        <v>87</v>
      </c>
      <c r="S25" s="22">
        <f t="shared" si="50"/>
        <v>0</v>
      </c>
      <c r="T25" s="22">
        <f t="shared" si="51"/>
        <v>1</v>
      </c>
      <c r="U25" s="27"/>
      <c r="V25" s="22" t="s">
        <v>87</v>
      </c>
      <c r="W25" s="22">
        <f t="shared" si="52"/>
        <v>0</v>
      </c>
      <c r="X25" s="22">
        <f t="shared" si="53"/>
        <v>1</v>
      </c>
      <c r="Y25" s="6"/>
      <c r="Z25" s="22" t="s">
        <v>87</v>
      </c>
      <c r="AA25" s="22">
        <f t="shared" si="54"/>
        <v>0</v>
      </c>
      <c r="AB25" s="22">
        <f t="shared" si="55"/>
        <v>1</v>
      </c>
      <c r="AC25" s="7"/>
      <c r="AD25" s="22" t="s">
        <v>88</v>
      </c>
      <c r="AE25" s="22">
        <f t="shared" si="56"/>
        <v>0</v>
      </c>
      <c r="AF25" s="22">
        <f t="shared" si="57"/>
        <v>0</v>
      </c>
      <c r="AG25" s="7"/>
      <c r="AH25" s="22" t="s">
        <v>88</v>
      </c>
      <c r="AI25" s="22">
        <f t="shared" si="58"/>
        <v>0</v>
      </c>
      <c r="AJ25" s="22">
        <f t="shared" si="59"/>
        <v>0</v>
      </c>
      <c r="AK25" s="7"/>
      <c r="AL25" s="22" t="s">
        <v>88</v>
      </c>
      <c r="AM25" s="22">
        <f t="shared" si="60"/>
        <v>0</v>
      </c>
      <c r="AN25" s="22">
        <f t="shared" si="61"/>
        <v>0</v>
      </c>
      <c r="AO25" s="7"/>
      <c r="AP25" s="22" t="s">
        <v>88</v>
      </c>
      <c r="AQ25" s="22">
        <f t="shared" si="62"/>
        <v>0</v>
      </c>
      <c r="AR25" s="22">
        <f t="shared" si="63"/>
        <v>0</v>
      </c>
      <c r="AS25" s="7"/>
      <c r="AT25" s="22">
        <f t="shared" si="64"/>
        <v>6</v>
      </c>
    </row>
    <row r="26" ht="15.75" customHeight="1">
      <c r="A26" s="24">
        <f t="shared" si="44"/>
        <v>5</v>
      </c>
      <c r="B26" s="24" t="s">
        <v>195</v>
      </c>
      <c r="C26" s="6"/>
      <c r="D26" s="42">
        <f t="shared" si="45"/>
        <v>0</v>
      </c>
      <c r="E26" s="7"/>
      <c r="F26" s="22" t="s">
        <v>87</v>
      </c>
      <c r="G26" s="22">
        <f t="shared" si="66"/>
        <v>0</v>
      </c>
      <c r="H26" s="22">
        <f t="shared" si="65"/>
        <v>1</v>
      </c>
      <c r="I26" s="27"/>
      <c r="J26" s="22" t="s">
        <v>87</v>
      </c>
      <c r="K26" s="22">
        <f t="shared" si="46"/>
        <v>0</v>
      </c>
      <c r="L26" s="22">
        <f t="shared" si="47"/>
        <v>1</v>
      </c>
      <c r="M26" s="27"/>
      <c r="N26" s="22" t="s">
        <v>87</v>
      </c>
      <c r="O26" s="22">
        <f t="shared" si="48"/>
        <v>0</v>
      </c>
      <c r="P26" s="22">
        <f t="shared" si="49"/>
        <v>1</v>
      </c>
      <c r="Q26" s="27"/>
      <c r="R26" s="22" t="s">
        <v>87</v>
      </c>
      <c r="S26" s="22">
        <f t="shared" si="50"/>
        <v>0</v>
      </c>
      <c r="T26" s="22">
        <f t="shared" si="51"/>
        <v>1</v>
      </c>
      <c r="U26" s="27"/>
      <c r="V26" s="22" t="s">
        <v>88</v>
      </c>
      <c r="W26" s="22">
        <f t="shared" si="52"/>
        <v>0</v>
      </c>
      <c r="X26" s="22">
        <f t="shared" si="53"/>
        <v>0</v>
      </c>
      <c r="Y26" s="6"/>
      <c r="Z26" s="22" t="s">
        <v>88</v>
      </c>
      <c r="AA26" s="22">
        <f t="shared" si="54"/>
        <v>0</v>
      </c>
      <c r="AB26" s="22">
        <f t="shared" si="55"/>
        <v>0</v>
      </c>
      <c r="AC26" s="7"/>
      <c r="AD26" s="22" t="s">
        <v>88</v>
      </c>
      <c r="AE26" s="22">
        <f t="shared" si="56"/>
        <v>0</v>
      </c>
      <c r="AF26" s="22">
        <f t="shared" si="57"/>
        <v>0</v>
      </c>
      <c r="AG26" s="7"/>
      <c r="AH26" s="22" t="s">
        <v>88</v>
      </c>
      <c r="AI26" s="22">
        <f t="shared" si="58"/>
        <v>0</v>
      </c>
      <c r="AJ26" s="22">
        <f t="shared" si="59"/>
        <v>0</v>
      </c>
      <c r="AK26" s="7"/>
      <c r="AL26" s="22" t="s">
        <v>88</v>
      </c>
      <c r="AM26" s="22">
        <f t="shared" si="60"/>
        <v>0</v>
      </c>
      <c r="AN26" s="22">
        <f t="shared" si="61"/>
        <v>0</v>
      </c>
      <c r="AO26" s="7"/>
      <c r="AP26" s="22" t="s">
        <v>88</v>
      </c>
      <c r="AQ26" s="22">
        <f t="shared" si="62"/>
        <v>0</v>
      </c>
      <c r="AR26" s="22">
        <f t="shared" si="63"/>
        <v>0</v>
      </c>
      <c r="AS26" s="7"/>
      <c r="AT26" s="22">
        <f t="shared" si="64"/>
        <v>4</v>
      </c>
    </row>
    <row r="27" ht="15.75" customHeight="1">
      <c r="A27" s="24">
        <f t="shared" si="44"/>
        <v>6</v>
      </c>
      <c r="B27" s="24" t="s">
        <v>198</v>
      </c>
      <c r="C27" s="6"/>
      <c r="D27" s="42"/>
      <c r="E27" s="7"/>
      <c r="F27" s="59"/>
      <c r="G27" s="22"/>
      <c r="H27" s="22"/>
      <c r="I27" s="27"/>
      <c r="J27" s="22"/>
      <c r="K27" s="22"/>
      <c r="L27" s="22"/>
      <c r="M27" s="27"/>
      <c r="N27" s="22"/>
      <c r="O27" s="22"/>
      <c r="P27" s="22"/>
      <c r="Q27" s="27"/>
      <c r="R27" s="22"/>
      <c r="S27" s="22"/>
      <c r="T27" s="22"/>
      <c r="U27" s="27"/>
      <c r="V27" s="22" t="s">
        <v>87</v>
      </c>
      <c r="W27" s="22">
        <f t="shared" si="52"/>
        <v>0</v>
      </c>
      <c r="X27" s="22">
        <f t="shared" si="53"/>
        <v>1</v>
      </c>
      <c r="Y27" s="6"/>
      <c r="Z27" s="22" t="s">
        <v>88</v>
      </c>
      <c r="AA27" s="22">
        <f t="shared" si="54"/>
        <v>0</v>
      </c>
      <c r="AB27" s="22">
        <f t="shared" si="55"/>
        <v>0</v>
      </c>
      <c r="AC27" s="7"/>
      <c r="AD27" s="22" t="s">
        <v>88</v>
      </c>
      <c r="AE27" s="22">
        <f t="shared" si="56"/>
        <v>0</v>
      </c>
      <c r="AF27" s="22">
        <f t="shared" si="57"/>
        <v>0</v>
      </c>
      <c r="AG27" s="7"/>
      <c r="AH27" s="22" t="s">
        <v>88</v>
      </c>
      <c r="AI27" s="22">
        <f t="shared" si="58"/>
        <v>0</v>
      </c>
      <c r="AJ27" s="22">
        <f t="shared" si="59"/>
        <v>0</v>
      </c>
      <c r="AK27" s="7"/>
      <c r="AL27" s="22" t="s">
        <v>88</v>
      </c>
      <c r="AM27" s="22">
        <f t="shared" si="60"/>
        <v>0</v>
      </c>
      <c r="AN27" s="22">
        <f t="shared" si="61"/>
        <v>0</v>
      </c>
      <c r="AO27" s="7"/>
      <c r="AP27" s="22" t="s">
        <v>88</v>
      </c>
      <c r="AQ27" s="22">
        <f t="shared" si="62"/>
        <v>0</v>
      </c>
      <c r="AR27" s="22">
        <f t="shared" si="63"/>
        <v>0</v>
      </c>
      <c r="AS27" s="7"/>
      <c r="AT27" s="22">
        <f t="shared" si="64"/>
        <v>1</v>
      </c>
    </row>
    <row r="28" ht="15.75" customHeight="1">
      <c r="A28" s="25"/>
      <c r="B28" s="25"/>
      <c r="C28" s="6"/>
      <c r="D28" s="5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6"/>
      <c r="Z28" s="27"/>
      <c r="AA28" s="27"/>
      <c r="AB28" s="27"/>
      <c r="AC28" s="7"/>
      <c r="AD28" s="27"/>
      <c r="AE28" s="27"/>
      <c r="AF28" s="27"/>
      <c r="AG28" s="7"/>
      <c r="AH28" s="27"/>
      <c r="AI28" s="27"/>
      <c r="AJ28" s="27"/>
      <c r="AK28" s="7"/>
      <c r="AL28" s="27"/>
      <c r="AM28" s="27"/>
      <c r="AN28" s="27"/>
      <c r="AO28" s="7"/>
      <c r="AP28" s="27"/>
      <c r="AQ28" s="27"/>
      <c r="AR28" s="27"/>
      <c r="AS28" s="7"/>
      <c r="AT28" s="7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</row>
    <row r="30" ht="15.75" customHeight="1">
      <c r="A30" s="55"/>
      <c r="B30" s="55"/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</row>
    <row r="31" ht="15.75" customHeight="1">
      <c r="A31" s="15"/>
      <c r="B31" s="15" t="s">
        <v>199</v>
      </c>
      <c r="D31" s="60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</row>
    <row r="32" ht="15.75" customHeight="1">
      <c r="A32" s="55"/>
      <c r="B32" s="55"/>
      <c r="C32" s="61"/>
      <c r="D32" s="42"/>
      <c r="E32" s="43"/>
      <c r="F32" s="43"/>
      <c r="G32" s="43"/>
      <c r="H32" s="43"/>
      <c r="I32" s="35"/>
      <c r="J32" s="43"/>
      <c r="K32" s="43"/>
      <c r="L32" s="43"/>
      <c r="M32" s="35"/>
      <c r="N32" s="43"/>
      <c r="O32" s="43"/>
      <c r="P32" s="43"/>
      <c r="Q32" s="35"/>
      <c r="R32" s="43"/>
      <c r="S32" s="43"/>
      <c r="T32" s="43"/>
      <c r="U32" s="35"/>
      <c r="V32" s="43"/>
      <c r="W32" s="43"/>
      <c r="X32" s="43"/>
      <c r="Y32" s="35"/>
      <c r="Z32" s="43"/>
      <c r="AA32" s="43"/>
      <c r="AB32" s="43"/>
      <c r="AC32" s="35"/>
      <c r="AD32" s="43"/>
      <c r="AE32" s="43"/>
      <c r="AF32" s="43"/>
      <c r="AG32" s="35"/>
      <c r="AH32" s="43"/>
      <c r="AI32" s="43"/>
      <c r="AJ32" s="43"/>
      <c r="AK32" s="35"/>
      <c r="AL32" s="43"/>
      <c r="AM32" s="43"/>
      <c r="AN32" s="43"/>
      <c r="AO32" s="35"/>
      <c r="AP32" s="43"/>
      <c r="AQ32" s="43"/>
      <c r="AR32" s="43"/>
      <c r="AS32" s="35"/>
      <c r="AT32" s="43"/>
      <c r="AU32" s="35"/>
    </row>
    <row r="33" ht="15.75" customHeight="1">
      <c r="A33" s="24">
        <f t="shared" ref="A33:A37" si="67">ROW(A2)-ROW($A$2)+1</f>
        <v>1</v>
      </c>
      <c r="B33" s="24" t="s">
        <v>192</v>
      </c>
      <c r="C33" s="61"/>
      <c r="D33" s="42">
        <f t="shared" ref="D33:D38" si="68">G33+K33+O33+S33+W33+AA33+AE33+AI33+AM33+AQ33</f>
        <v>48.5</v>
      </c>
      <c r="E33" s="7"/>
      <c r="F33" s="22" t="s">
        <v>105</v>
      </c>
      <c r="G33" s="22">
        <f t="shared" ref="G33:G34" si="69">IF(F33="NS", 0, IF(_xlfn.RANK.EQ(F33, $F$33:$F$40, 1)&lt;=10, 11 - _xlfn.RANK.EQ(F33, $F$33:$F$40, 1), 0))</f>
        <v>0</v>
      </c>
      <c r="H33" s="22">
        <f t="shared" ref="H33:H35" si="70">IF(F33="TO", 0, IF(F33&lt;&gt;"", 1, ""))</f>
        <v>1</v>
      </c>
      <c r="I33" s="35"/>
      <c r="J33" s="22">
        <v>78.0</v>
      </c>
      <c r="K33" s="22">
        <f t="shared" ref="K33:K37" si="71">IF(OR(J33="NS", J33="SCORE"), 0,
 IF(_xlfn.RANK.EQ(J33, $J$33:$J$40, 0)&lt;=10,
  11 - _xlfn.RANK.EQ(J33, $J$33:$J$40, 0),
  0))</f>
        <v>10</v>
      </c>
      <c r="L33" s="22">
        <f t="shared" ref="L33:L37" si="72">IF(OR(J33="TO", J33="SCORE"), 0, IF(J33&lt;&gt;"", 1, ""))</f>
        <v>1</v>
      </c>
      <c r="M33" s="35"/>
      <c r="N33" s="22">
        <v>78.0</v>
      </c>
      <c r="O33" s="22">
        <f t="shared" ref="O33:O37" si="73">IF(OR(N33="Ns", N33="SCORE"), 0,
 IF(_xlfn.RANK.EQ(N33, $N$33:$N$40, 0)&lt;=10,
  11 - _xlfn.RANK.EQ(N33, $N$33:$N$40, 0),
  0))</f>
        <v>9</v>
      </c>
      <c r="P33" s="22">
        <f t="shared" ref="P33:P37" si="74">IF(OR(N33="TO", N33="SCORE"), 0, IF(N33&lt;&gt;"", 1, ""))</f>
        <v>1</v>
      </c>
      <c r="Q33" s="35"/>
      <c r="R33" s="22">
        <v>77.0</v>
      </c>
      <c r="S33" s="22">
        <f>IF(OR(R33="Ns", R33="SCORE"), 0,
 IF(_xlfn.RANK.EQ(R33, $R$33:$R$40, 0)&lt;=10,
  11 - _xlfn.RANK.EQ(R33, $R$33:$R$40, 0),
  0))</f>
        <v>10</v>
      </c>
      <c r="T33" s="22">
        <f t="shared" ref="T33:T37" si="75">IF(OR(R33="TO", R33="SCORE"), 0, IF(R33&lt;&gt;"", 1, ""))</f>
        <v>1</v>
      </c>
      <c r="U33" s="35"/>
      <c r="V33" s="22">
        <v>70.0</v>
      </c>
      <c r="W33" s="22">
        <f t="shared" ref="W33:W34" si="76">IF(OR(V33="NT", V33="SCORE"), 0,
 IF(_xlfn.RANK.EQ(V33, $V$33:$V$40, 0)&lt;=10,
  11 - _xlfn.RANK.EQ(V33, $V$33:$V$40, 0),
  0))</f>
        <v>10</v>
      </c>
      <c r="X33" s="22">
        <f t="shared" ref="X33:X37" si="77">IF(OR(V33="TO", V33="SCORE"), 0, IF(V33&lt;&gt;"", 1, ""))</f>
        <v>1</v>
      </c>
      <c r="Y33" s="35"/>
      <c r="Z33" s="22">
        <v>77.0</v>
      </c>
      <c r="AA33" s="22">
        <v>9.5</v>
      </c>
      <c r="AB33" s="22">
        <f t="shared" ref="AB33:AB37" si="78">IF(OR(Z33="TO", Z33="SCORE"), 0, IF(Z33&lt;&gt;"", 1, ""))</f>
        <v>1</v>
      </c>
      <c r="AC33" s="35"/>
      <c r="AD33" s="22" t="s">
        <v>97</v>
      </c>
      <c r="AE33" s="22">
        <f t="shared" ref="AE33:AE37" si="79">IF(OR(AD33="NT", AD33="SCORE"), 0, IF(_xlfn.RANK.EQ(AD33, $AD$33:$AD$40, 1)&lt;=10, 11 - _xlfn.RANK.EQ(AD33, $AD$33:$AD$40, 1), 0))</f>
        <v>0</v>
      </c>
      <c r="AF33" s="22">
        <f t="shared" ref="AF33:AF37" si="80">IF(OR(AD33="TO", AD33="SCORE"), 0, IF(AD33&lt;&gt;"", 1, ""))</f>
        <v>0</v>
      </c>
      <c r="AG33" s="35"/>
      <c r="AH33" s="22" t="s">
        <v>97</v>
      </c>
      <c r="AI33" s="22">
        <f t="shared" ref="AI33:AI37" si="81">IF(OR(AH33="NT", AH33="SCORE"), 0, IF(_xlfn.RANK.EQ(AH33, $AH$33:$AH$40, 1)&lt;=10, 11 - _xlfn.RANK.EQ(AH33, $AH$33:$AH$40, 1), 0))</f>
        <v>0</v>
      </c>
      <c r="AJ33" s="22">
        <f t="shared" ref="AJ33:AJ37" si="82">IF(OR(AH33="TO", AH33="SCORE"), 0, IF(AH33&lt;&gt;"", 1, ""))</f>
        <v>0</v>
      </c>
      <c r="AK33" s="35"/>
      <c r="AL33" s="22" t="s">
        <v>97</v>
      </c>
      <c r="AM33" s="22">
        <f t="shared" ref="AM33:AM37" si="83">IF(OR(AL33="NT", AL33="SCORE"), 0, IF(_xlfn.RANK.EQ(AL33, $AL$33:$AL$40, 1)&lt;=10, 11 - _xlfn.RANK.EQ(AL33, $AL$33:$AL$40, 1), 0))</f>
        <v>0</v>
      </c>
      <c r="AN33" s="22">
        <f t="shared" ref="AN33:AN37" si="84">IF(OR(AL33="TO", AL33="SCORE"), 0, IF(AL33&lt;&gt;"", 1, ""))</f>
        <v>0</v>
      </c>
      <c r="AO33" s="35"/>
      <c r="AP33" s="22" t="s">
        <v>97</v>
      </c>
      <c r="AQ33" s="22">
        <f t="shared" ref="AQ33:AQ37" si="85">IF(OR(AP33="NT", AP33="SCORE"), 0, IF(_xlfn.RANK.EQ(AP33, $AP$33:$AP$40, 1)&lt;=10, 11 - _xlfn.RANK.EQ(AP33, $AP$33:$AP$40, 1), 0))</f>
        <v>0</v>
      </c>
      <c r="AR33" s="22">
        <f t="shared" ref="AR33:AR37" si="86">IF(OR(AP33="TO", AP33="SCORE"), 0, IF(AP33&lt;&gt;"", 1, ""))</f>
        <v>0</v>
      </c>
      <c r="AS33" s="35"/>
      <c r="AT33" s="22">
        <f t="shared" ref="AT33:AT37" si="87">AR33+AN33+AJ33+AF33+AB33+X33+T33+P33+L33+H33</f>
        <v>6</v>
      </c>
      <c r="AU33" s="35"/>
    </row>
    <row r="34" ht="15.75" customHeight="1">
      <c r="A34" s="24">
        <f t="shared" si="67"/>
        <v>2</v>
      </c>
      <c r="B34" s="24" t="s">
        <v>194</v>
      </c>
      <c r="C34" s="61"/>
      <c r="D34" s="42">
        <f t="shared" si="68"/>
        <v>33.5</v>
      </c>
      <c r="E34" s="7"/>
      <c r="F34" s="22" t="s">
        <v>105</v>
      </c>
      <c r="G34" s="22">
        <f t="shared" si="69"/>
        <v>0</v>
      </c>
      <c r="H34" s="22">
        <f t="shared" si="70"/>
        <v>1</v>
      </c>
      <c r="I34" s="35"/>
      <c r="J34" s="22" t="s">
        <v>105</v>
      </c>
      <c r="K34" s="22">
        <f t="shared" si="71"/>
        <v>0</v>
      </c>
      <c r="L34" s="22">
        <f t="shared" si="72"/>
        <v>1</v>
      </c>
      <c r="M34" s="35"/>
      <c r="N34" s="22">
        <v>80.0</v>
      </c>
      <c r="O34" s="22">
        <f t="shared" si="73"/>
        <v>10</v>
      </c>
      <c r="P34" s="22">
        <f t="shared" si="74"/>
        <v>1</v>
      </c>
      <c r="Q34" s="35"/>
      <c r="R34" s="22">
        <v>74.0</v>
      </c>
      <c r="S34" s="22">
        <v>8.5</v>
      </c>
      <c r="T34" s="22">
        <f t="shared" si="75"/>
        <v>1</v>
      </c>
      <c r="U34" s="35"/>
      <c r="V34" s="22">
        <v>64.0</v>
      </c>
      <c r="W34" s="22">
        <f t="shared" si="76"/>
        <v>7</v>
      </c>
      <c r="X34" s="22">
        <f t="shared" si="77"/>
        <v>1</v>
      </c>
      <c r="Y34" s="35"/>
      <c r="Z34" s="22">
        <v>75.0</v>
      </c>
      <c r="AA34" s="22">
        <f>IF(OR(Z34="NT", Z34="SCORE"), 0,
 IF(_xlfn.RANK.EQ(Z34, $Z$33:$Z$40, 0)&lt;=10,
  11 - _xlfn.RANK.EQ(Z34, $Z$33:$Z$40, 0),
  0))</f>
        <v>8</v>
      </c>
      <c r="AB34" s="22">
        <f t="shared" si="78"/>
        <v>1</v>
      </c>
      <c r="AC34" s="35"/>
      <c r="AD34" s="22" t="s">
        <v>97</v>
      </c>
      <c r="AE34" s="22">
        <f t="shared" si="79"/>
        <v>0</v>
      </c>
      <c r="AF34" s="22">
        <f t="shared" si="80"/>
        <v>0</v>
      </c>
      <c r="AG34" s="35"/>
      <c r="AH34" s="22" t="s">
        <v>97</v>
      </c>
      <c r="AI34" s="22">
        <f t="shared" si="81"/>
        <v>0</v>
      </c>
      <c r="AJ34" s="22">
        <f t="shared" si="82"/>
        <v>0</v>
      </c>
      <c r="AK34" s="35"/>
      <c r="AL34" s="22" t="s">
        <v>97</v>
      </c>
      <c r="AM34" s="22">
        <f t="shared" si="83"/>
        <v>0</v>
      </c>
      <c r="AN34" s="22">
        <f t="shared" si="84"/>
        <v>0</v>
      </c>
      <c r="AO34" s="35"/>
      <c r="AP34" s="22" t="s">
        <v>97</v>
      </c>
      <c r="AQ34" s="22">
        <f t="shared" si="85"/>
        <v>0</v>
      </c>
      <c r="AR34" s="22">
        <f t="shared" si="86"/>
        <v>0</v>
      </c>
      <c r="AS34" s="35"/>
      <c r="AT34" s="22">
        <f t="shared" si="87"/>
        <v>6</v>
      </c>
      <c r="AU34" s="35"/>
    </row>
    <row r="35" ht="15.75" customHeight="1">
      <c r="A35" s="24">
        <f t="shared" si="67"/>
        <v>3</v>
      </c>
      <c r="B35" s="24" t="s">
        <v>196</v>
      </c>
      <c r="C35" s="61"/>
      <c r="D35" s="42">
        <f t="shared" si="68"/>
        <v>27</v>
      </c>
      <c r="E35" s="7"/>
      <c r="F35" s="22" t="s">
        <v>34</v>
      </c>
      <c r="G35" s="22">
        <v>0.0</v>
      </c>
      <c r="H35" s="22">
        <f t="shared" si="70"/>
        <v>0</v>
      </c>
      <c r="I35" s="35"/>
      <c r="J35" s="22">
        <v>75.0</v>
      </c>
      <c r="K35" s="22">
        <f t="shared" si="71"/>
        <v>9</v>
      </c>
      <c r="L35" s="22">
        <f t="shared" si="72"/>
        <v>1</v>
      </c>
      <c r="M35" s="35"/>
      <c r="N35" s="22" t="s">
        <v>105</v>
      </c>
      <c r="O35" s="22">
        <f t="shared" si="73"/>
        <v>0</v>
      </c>
      <c r="P35" s="22">
        <f t="shared" si="74"/>
        <v>1</v>
      </c>
      <c r="Q35" s="35"/>
      <c r="R35" s="22">
        <v>74.0</v>
      </c>
      <c r="S35" s="22">
        <v>8.5</v>
      </c>
      <c r="T35" s="22">
        <f t="shared" si="75"/>
        <v>1</v>
      </c>
      <c r="U35" s="35"/>
      <c r="V35" s="22" t="s">
        <v>105</v>
      </c>
      <c r="W35" s="22">
        <f>IF(OR(V35="NS", V35="SCORE"), 0,
 IF(_xlfn.RANK.EQ(V35, $V$33:$V$40, 0)&lt;=10,
  11 - _xlfn.RANK.EQ(V35, $V$33:$V$40, 0),
  0))</f>
        <v>0</v>
      </c>
      <c r="X35" s="22">
        <f t="shared" si="77"/>
        <v>1</v>
      </c>
      <c r="Y35" s="35"/>
      <c r="Z35" s="22">
        <v>77.0</v>
      </c>
      <c r="AA35" s="22">
        <v>9.5</v>
      </c>
      <c r="AB35" s="22">
        <f t="shared" si="78"/>
        <v>1</v>
      </c>
      <c r="AC35" s="35"/>
      <c r="AD35" s="22" t="s">
        <v>97</v>
      </c>
      <c r="AE35" s="22">
        <f t="shared" si="79"/>
        <v>0</v>
      </c>
      <c r="AF35" s="22">
        <f t="shared" si="80"/>
        <v>0</v>
      </c>
      <c r="AG35" s="35"/>
      <c r="AH35" s="22" t="s">
        <v>97</v>
      </c>
      <c r="AI35" s="22">
        <f t="shared" si="81"/>
        <v>0</v>
      </c>
      <c r="AJ35" s="22">
        <f t="shared" si="82"/>
        <v>0</v>
      </c>
      <c r="AK35" s="35"/>
      <c r="AL35" s="22" t="s">
        <v>97</v>
      </c>
      <c r="AM35" s="22">
        <f t="shared" si="83"/>
        <v>0</v>
      </c>
      <c r="AN35" s="22">
        <f t="shared" si="84"/>
        <v>0</v>
      </c>
      <c r="AO35" s="35"/>
      <c r="AP35" s="22" t="s">
        <v>97</v>
      </c>
      <c r="AQ35" s="22">
        <f t="shared" si="85"/>
        <v>0</v>
      </c>
      <c r="AR35" s="22">
        <f t="shared" si="86"/>
        <v>0</v>
      </c>
      <c r="AS35" s="35"/>
      <c r="AT35" s="22">
        <f t="shared" si="87"/>
        <v>5</v>
      </c>
      <c r="AU35" s="35"/>
    </row>
    <row r="36" ht="15.75" customHeight="1">
      <c r="A36" s="24">
        <f t="shared" si="67"/>
        <v>4</v>
      </c>
      <c r="B36" s="24" t="s">
        <v>193</v>
      </c>
      <c r="C36" s="61"/>
      <c r="D36" s="42">
        <f t="shared" si="68"/>
        <v>9</v>
      </c>
      <c r="E36" s="7"/>
      <c r="F36" s="59"/>
      <c r="G36" s="22"/>
      <c r="H36" s="22"/>
      <c r="I36" s="35"/>
      <c r="J36" s="22" t="s">
        <v>105</v>
      </c>
      <c r="K36" s="22">
        <f t="shared" si="71"/>
        <v>0</v>
      </c>
      <c r="L36" s="22">
        <f t="shared" si="72"/>
        <v>1</v>
      </c>
      <c r="M36" s="35"/>
      <c r="N36" s="22" t="s">
        <v>105</v>
      </c>
      <c r="O36" s="22">
        <f t="shared" si="73"/>
        <v>0</v>
      </c>
      <c r="P36" s="22">
        <f t="shared" si="74"/>
        <v>1</v>
      </c>
      <c r="Q36" s="35"/>
      <c r="R36" s="22" t="s">
        <v>105</v>
      </c>
      <c r="S36" s="22">
        <f t="shared" ref="S36:S37" si="88">IF(OR(R36="Ns", R36="SCORE"), 0,
 IF(_xlfn.RANK.EQ(R36, $R$33:$R$40, 0)&lt;=10,
  11 - _xlfn.RANK.EQ(R36, $R$33:$R$40, 0),
  0))</f>
        <v>0</v>
      </c>
      <c r="T36" s="22">
        <f t="shared" si="75"/>
        <v>1</v>
      </c>
      <c r="U36" s="35"/>
      <c r="V36" s="22">
        <v>69.0</v>
      </c>
      <c r="W36" s="22">
        <f t="shared" ref="W36:W37" si="89">IF(OR(V36="NT", V36="SCORE"), 0,
 IF(_xlfn.RANK.EQ(V36, $V$33:$V$40, 0)&lt;=10,
  11 - _xlfn.RANK.EQ(V36, $V$33:$V$40, 0),
  0))</f>
        <v>9</v>
      </c>
      <c r="X36" s="22">
        <f t="shared" si="77"/>
        <v>1</v>
      </c>
      <c r="Y36" s="35"/>
      <c r="Z36" s="22" t="s">
        <v>105</v>
      </c>
      <c r="AA36" s="22">
        <f t="shared" ref="AA36:AA37" si="90">IF(OR(Z36="NS", Z36="SCORE"), 0,
 IF(_xlfn.RANK.EQ(Z36, $Z$33:$Z$40, 0)&lt;=10,
  11 - _xlfn.RANK.EQ(Z36, $Z$33:$Z$40, 0),
  0))</f>
        <v>0</v>
      </c>
      <c r="AB36" s="22">
        <f t="shared" si="78"/>
        <v>1</v>
      </c>
      <c r="AC36" s="35"/>
      <c r="AD36" s="22" t="s">
        <v>97</v>
      </c>
      <c r="AE36" s="22">
        <f t="shared" si="79"/>
        <v>0</v>
      </c>
      <c r="AF36" s="22">
        <f t="shared" si="80"/>
        <v>0</v>
      </c>
      <c r="AG36" s="35"/>
      <c r="AH36" s="22" t="s">
        <v>97</v>
      </c>
      <c r="AI36" s="22">
        <f t="shared" si="81"/>
        <v>0</v>
      </c>
      <c r="AJ36" s="22">
        <f t="shared" si="82"/>
        <v>0</v>
      </c>
      <c r="AK36" s="35"/>
      <c r="AL36" s="22" t="s">
        <v>97</v>
      </c>
      <c r="AM36" s="22">
        <f t="shared" si="83"/>
        <v>0</v>
      </c>
      <c r="AN36" s="22">
        <f t="shared" si="84"/>
        <v>0</v>
      </c>
      <c r="AO36" s="35"/>
      <c r="AP36" s="22" t="s">
        <v>97</v>
      </c>
      <c r="AQ36" s="22">
        <f t="shared" si="85"/>
        <v>0</v>
      </c>
      <c r="AR36" s="22">
        <f t="shared" si="86"/>
        <v>0</v>
      </c>
      <c r="AS36" s="35"/>
      <c r="AT36" s="22">
        <f t="shared" si="87"/>
        <v>5</v>
      </c>
      <c r="AU36" s="35"/>
    </row>
    <row r="37" ht="15.75" customHeight="1">
      <c r="A37" s="24">
        <f t="shared" si="67"/>
        <v>5</v>
      </c>
      <c r="B37" s="24" t="s">
        <v>197</v>
      </c>
      <c r="C37" s="61"/>
      <c r="D37" s="42">
        <f t="shared" si="68"/>
        <v>8</v>
      </c>
      <c r="E37" s="43"/>
      <c r="F37" s="22" t="s">
        <v>105</v>
      </c>
      <c r="G37" s="22">
        <f>IF(F37="NS", 0, IF(_xlfn.RANK.EQ(F37, $F$33:$F$40, 1)&lt;=10, 11 - _xlfn.RANK.EQ(F37, $F$33:$F$40, 1), 0))</f>
        <v>0</v>
      </c>
      <c r="H37" s="22">
        <f>IF(F37="TO", 0, IF(F37&lt;&gt;"", 1, ""))</f>
        <v>1</v>
      </c>
      <c r="I37" s="35"/>
      <c r="J37" s="22" t="s">
        <v>105</v>
      </c>
      <c r="K37" s="22">
        <f t="shared" si="71"/>
        <v>0</v>
      </c>
      <c r="L37" s="22">
        <f t="shared" si="72"/>
        <v>1</v>
      </c>
      <c r="M37" s="35"/>
      <c r="N37" s="22" t="s">
        <v>105</v>
      </c>
      <c r="O37" s="22">
        <f t="shared" si="73"/>
        <v>0</v>
      </c>
      <c r="P37" s="22">
        <f t="shared" si="74"/>
        <v>1</v>
      </c>
      <c r="Q37" s="35"/>
      <c r="R37" s="22" t="s">
        <v>105</v>
      </c>
      <c r="S37" s="22">
        <f t="shared" si="88"/>
        <v>0</v>
      </c>
      <c r="T37" s="22">
        <f t="shared" si="75"/>
        <v>1</v>
      </c>
      <c r="U37" s="35"/>
      <c r="V37" s="22">
        <v>67.0</v>
      </c>
      <c r="W37" s="22">
        <f t="shared" si="89"/>
        <v>8</v>
      </c>
      <c r="X37" s="22">
        <f t="shared" si="77"/>
        <v>1</v>
      </c>
      <c r="Y37" s="35"/>
      <c r="Z37" s="22" t="s">
        <v>105</v>
      </c>
      <c r="AA37" s="22">
        <f t="shared" si="90"/>
        <v>0</v>
      </c>
      <c r="AB37" s="22">
        <f t="shared" si="78"/>
        <v>1</v>
      </c>
      <c r="AC37" s="35"/>
      <c r="AD37" s="22" t="s">
        <v>97</v>
      </c>
      <c r="AE37" s="22">
        <f t="shared" si="79"/>
        <v>0</v>
      </c>
      <c r="AF37" s="22">
        <f t="shared" si="80"/>
        <v>0</v>
      </c>
      <c r="AG37" s="35"/>
      <c r="AH37" s="22" t="s">
        <v>97</v>
      </c>
      <c r="AI37" s="22">
        <f t="shared" si="81"/>
        <v>0</v>
      </c>
      <c r="AJ37" s="22">
        <f t="shared" si="82"/>
        <v>0</v>
      </c>
      <c r="AK37" s="35"/>
      <c r="AL37" s="22" t="s">
        <v>97</v>
      </c>
      <c r="AM37" s="22">
        <f t="shared" si="83"/>
        <v>0</v>
      </c>
      <c r="AN37" s="22">
        <f t="shared" si="84"/>
        <v>0</v>
      </c>
      <c r="AO37" s="35"/>
      <c r="AP37" s="22" t="s">
        <v>97</v>
      </c>
      <c r="AQ37" s="22">
        <f t="shared" si="85"/>
        <v>0</v>
      </c>
      <c r="AR37" s="22">
        <f t="shared" si="86"/>
        <v>0</v>
      </c>
      <c r="AS37" s="35"/>
      <c r="AT37" s="22">
        <f t="shared" si="87"/>
        <v>6</v>
      </c>
      <c r="AU37" s="35"/>
    </row>
    <row r="38" ht="15.75" customHeight="1">
      <c r="A38" s="24"/>
      <c r="B38" s="24"/>
      <c r="C38" s="61"/>
      <c r="D38" s="42">
        <f t="shared" si="68"/>
        <v>0</v>
      </c>
      <c r="E38" s="7"/>
      <c r="F38" s="59"/>
      <c r="G38" s="22"/>
      <c r="H38" s="22"/>
      <c r="I38" s="35"/>
      <c r="J38" s="22"/>
      <c r="K38" s="22"/>
      <c r="L38" s="22"/>
      <c r="M38" s="35"/>
      <c r="N38" s="22"/>
      <c r="O38" s="22"/>
      <c r="P38" s="22"/>
      <c r="Q38" s="35"/>
      <c r="R38" s="22"/>
      <c r="S38" s="22"/>
      <c r="T38" s="22"/>
      <c r="U38" s="35"/>
      <c r="V38" s="22"/>
      <c r="W38" s="22"/>
      <c r="X38" s="22"/>
      <c r="Y38" s="35"/>
      <c r="Z38" s="22"/>
      <c r="AA38" s="22"/>
      <c r="AB38" s="22"/>
      <c r="AC38" s="35"/>
      <c r="AD38" s="22"/>
      <c r="AE38" s="22"/>
      <c r="AF38" s="22"/>
      <c r="AG38" s="35"/>
      <c r="AH38" s="22"/>
      <c r="AI38" s="22"/>
      <c r="AJ38" s="22"/>
      <c r="AK38" s="35"/>
      <c r="AL38" s="22"/>
      <c r="AM38" s="22"/>
      <c r="AN38" s="22"/>
      <c r="AO38" s="35"/>
      <c r="AP38" s="22"/>
      <c r="AQ38" s="22"/>
      <c r="AR38" s="22"/>
      <c r="AS38" s="35"/>
      <c r="AT38" s="22"/>
      <c r="AU38" s="35"/>
    </row>
    <row r="39" ht="15.75" customHeight="1">
      <c r="A39" s="24"/>
      <c r="B39" s="24"/>
      <c r="C39" s="61"/>
      <c r="D39" s="42"/>
      <c r="E39" s="7"/>
      <c r="F39" s="59"/>
      <c r="G39" s="22"/>
      <c r="H39" s="22"/>
      <c r="I39" s="35"/>
      <c r="J39" s="22"/>
      <c r="K39" s="22"/>
      <c r="L39" s="22"/>
      <c r="M39" s="35"/>
      <c r="N39" s="22"/>
      <c r="O39" s="22"/>
      <c r="P39" s="22"/>
      <c r="Q39" s="35"/>
      <c r="R39" s="22"/>
      <c r="S39" s="22"/>
      <c r="T39" s="22"/>
      <c r="U39" s="35"/>
      <c r="V39" s="22"/>
      <c r="W39" s="22"/>
      <c r="X39" s="22"/>
      <c r="Y39" s="35"/>
      <c r="Z39" s="22"/>
      <c r="AA39" s="22"/>
      <c r="AB39" s="22"/>
      <c r="AC39" s="35"/>
      <c r="AD39" s="22"/>
      <c r="AE39" s="22"/>
      <c r="AF39" s="22"/>
      <c r="AG39" s="35"/>
      <c r="AH39" s="22"/>
      <c r="AI39" s="22"/>
      <c r="AJ39" s="22"/>
      <c r="AK39" s="35"/>
      <c r="AL39" s="22"/>
      <c r="AM39" s="22"/>
      <c r="AN39" s="22"/>
      <c r="AO39" s="35"/>
      <c r="AP39" s="22"/>
      <c r="AQ39" s="22"/>
      <c r="AR39" s="22"/>
      <c r="AS39" s="35"/>
      <c r="AT39" s="22"/>
      <c r="AU39" s="35"/>
    </row>
    <row r="40" ht="15.75" customHeight="1">
      <c r="A40" s="24"/>
      <c r="B40" s="24"/>
      <c r="C40" s="61"/>
      <c r="D40" s="42"/>
      <c r="E40" s="7"/>
      <c r="F40" s="59"/>
      <c r="G40" s="22"/>
      <c r="H40" s="22"/>
      <c r="I40" s="35"/>
      <c r="J40" s="22"/>
      <c r="K40" s="22"/>
      <c r="L40" s="22"/>
      <c r="M40" s="35"/>
      <c r="N40" s="22"/>
      <c r="O40" s="22"/>
      <c r="P40" s="22"/>
      <c r="Q40" s="35"/>
      <c r="R40" s="22"/>
      <c r="S40" s="22"/>
      <c r="T40" s="22"/>
      <c r="U40" s="35"/>
      <c r="V40" s="22"/>
      <c r="W40" s="22"/>
      <c r="X40" s="22"/>
      <c r="Y40" s="35"/>
      <c r="Z40" s="22"/>
      <c r="AA40" s="22"/>
      <c r="AB40" s="22"/>
      <c r="AC40" s="35"/>
      <c r="AD40" s="22"/>
      <c r="AE40" s="22"/>
      <c r="AF40" s="22"/>
      <c r="AG40" s="35"/>
      <c r="AH40" s="22"/>
      <c r="AI40" s="22"/>
      <c r="AJ40" s="22"/>
      <c r="AK40" s="35"/>
      <c r="AL40" s="22"/>
      <c r="AM40" s="22"/>
      <c r="AN40" s="22"/>
      <c r="AO40" s="35"/>
      <c r="AP40" s="22"/>
      <c r="AQ40" s="22"/>
      <c r="AR40" s="22"/>
      <c r="AS40" s="35"/>
      <c r="AT40" s="22"/>
      <c r="AU40" s="35"/>
    </row>
    <row r="41" ht="15.75" customHeight="1">
      <c r="A41" s="55"/>
      <c r="B41" s="55"/>
      <c r="D41" s="74">
        <f>sum(D7:D40)</f>
        <v>407</v>
      </c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</row>
    <row r="42" ht="15.75" customHeight="1">
      <c r="A42" s="55"/>
      <c r="B42" s="55"/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15.75" customHeight="1">
      <c r="A43" s="15"/>
      <c r="B43" s="15" t="s">
        <v>200</v>
      </c>
      <c r="D43" s="70" t="s">
        <v>66</v>
      </c>
      <c r="E43" s="35"/>
      <c r="F43" s="77" t="s">
        <v>201</v>
      </c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</row>
    <row r="44" ht="15.75" customHeight="1">
      <c r="A44" s="24">
        <f t="shared" ref="A44:A49" si="91">ROW(A2)-ROW($A$2)+1</f>
        <v>1</v>
      </c>
      <c r="B44" s="24" t="s">
        <v>192</v>
      </c>
      <c r="D44" s="60">
        <f>(SUMIF($B$6:$B$40, B44, $D$6:$D$40)+'JH Roping'!D22)</f>
        <v>146.5</v>
      </c>
      <c r="E44" s="35"/>
      <c r="F44" s="72" t="str">
        <f t="shared" ref="F44:F49" si="92">IF(COUNTIFS($B$5:$B$62,$B44,$AT$5:$AT$62,"&gt;0")&gt;=2,"YES","NO")</f>
        <v>YES</v>
      </c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</row>
    <row r="45" ht="15.75" customHeight="1">
      <c r="A45" s="24">
        <f t="shared" si="91"/>
        <v>2</v>
      </c>
      <c r="B45" s="24" t="s">
        <v>193</v>
      </c>
      <c r="D45" s="60">
        <f t="shared" ref="D45:D49" si="93">(SUMIF($B$6:$B$40, B45, $D$6:$D$40))</f>
        <v>101</v>
      </c>
      <c r="E45" s="35"/>
      <c r="F45" s="72" t="str">
        <f t="shared" si="92"/>
        <v>YES</v>
      </c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</row>
    <row r="46" ht="15.75" customHeight="1">
      <c r="A46" s="24">
        <f t="shared" si="91"/>
        <v>3</v>
      </c>
      <c r="B46" s="24" t="s">
        <v>196</v>
      </c>
      <c r="D46" s="60">
        <f t="shared" si="93"/>
        <v>66</v>
      </c>
      <c r="E46" s="35"/>
      <c r="F46" s="72" t="str">
        <f t="shared" si="92"/>
        <v>YES</v>
      </c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</row>
    <row r="47" ht="15.75" customHeight="1">
      <c r="A47" s="24">
        <f t="shared" si="91"/>
        <v>4</v>
      </c>
      <c r="B47" s="20" t="s">
        <v>194</v>
      </c>
      <c r="D47" s="60">
        <f t="shared" si="93"/>
        <v>66.5</v>
      </c>
      <c r="E47" s="35"/>
      <c r="F47" s="72" t="str">
        <f t="shared" si="92"/>
        <v>YES</v>
      </c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ht="15.75" customHeight="1">
      <c r="A48" s="24">
        <f t="shared" si="91"/>
        <v>5</v>
      </c>
      <c r="B48" s="24" t="s">
        <v>197</v>
      </c>
      <c r="D48" s="60">
        <f t="shared" si="93"/>
        <v>36</v>
      </c>
      <c r="E48" s="35"/>
      <c r="F48" s="72" t="str">
        <f t="shared" si="92"/>
        <v>YES</v>
      </c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ht="15.75" customHeight="1">
      <c r="A49" s="24">
        <f t="shared" si="91"/>
        <v>6</v>
      </c>
      <c r="B49" s="24" t="s">
        <v>195</v>
      </c>
      <c r="D49" s="60">
        <f t="shared" si="93"/>
        <v>0</v>
      </c>
      <c r="E49" s="35"/>
      <c r="F49" s="72" t="str">
        <f t="shared" si="92"/>
        <v>YES</v>
      </c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15.75" customHeight="1">
      <c r="D50" s="74">
        <f>sum(D44:D49)</f>
        <v>416</v>
      </c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40"/>
    </row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$A$32:$BG$38">
    <sortState ref="A32:BG38">
      <sortCondition descending="1" ref="D32:D38"/>
    </sortState>
  </autoFilter>
  <mergeCells count="12">
    <mergeCell ref="Z4:AB4"/>
    <mergeCell ref="AD4:AF4"/>
    <mergeCell ref="AH4:AJ4"/>
    <mergeCell ref="AL4:AN4"/>
    <mergeCell ref="AP4:AR4"/>
    <mergeCell ref="Q1:Q2"/>
    <mergeCell ref="F4:H4"/>
    <mergeCell ref="J4:L4"/>
    <mergeCell ref="N4:P4"/>
    <mergeCell ref="Q4:Q5"/>
    <mergeCell ref="R4:T4"/>
    <mergeCell ref="V4:X4"/>
  </mergeCell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202</v>
      </c>
      <c r="C1" s="2"/>
      <c r="D1" s="36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43"/>
      <c r="Z1" s="43"/>
      <c r="AA1" s="43"/>
      <c r="AB1" s="43"/>
      <c r="AC1" s="21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4"/>
      <c r="B3" s="4"/>
      <c r="C3" s="5"/>
      <c r="D3" s="40"/>
      <c r="U3" s="41"/>
      <c r="AB3" s="41"/>
      <c r="AC3" s="6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</row>
    <row r="4">
      <c r="C4" s="21"/>
      <c r="D4" s="42"/>
      <c r="E4" s="43"/>
      <c r="F4" s="44" t="s">
        <v>1</v>
      </c>
      <c r="G4" s="45"/>
      <c r="H4" s="46"/>
      <c r="I4" s="43"/>
      <c r="J4" s="47">
        <v>45913.0</v>
      </c>
      <c r="K4" s="45"/>
      <c r="L4" s="46"/>
      <c r="M4" s="48"/>
      <c r="N4" s="47">
        <v>45941.0</v>
      </c>
      <c r="O4" s="45"/>
      <c r="P4" s="46"/>
      <c r="Q4" s="48"/>
      <c r="R4" s="47">
        <v>45976.0</v>
      </c>
      <c r="S4" s="45"/>
      <c r="T4" s="46"/>
      <c r="U4" s="41"/>
      <c r="V4" s="47">
        <v>46095.0</v>
      </c>
      <c r="W4" s="45"/>
      <c r="X4" s="46"/>
      <c r="Y4" s="41"/>
      <c r="Z4" s="47">
        <v>46096.0</v>
      </c>
      <c r="AA4" s="45"/>
      <c r="AB4" s="46"/>
      <c r="AC4" s="6"/>
      <c r="AD4" s="47">
        <v>46123.0</v>
      </c>
      <c r="AE4" s="45"/>
      <c r="AF4" s="46"/>
      <c r="AG4" s="49"/>
      <c r="AH4" s="47">
        <v>46124.0</v>
      </c>
      <c r="AI4" s="45"/>
      <c r="AJ4" s="46"/>
      <c r="AK4" s="49"/>
      <c r="AL4" s="47">
        <v>45786.0</v>
      </c>
      <c r="AM4" s="45"/>
      <c r="AN4" s="46"/>
      <c r="AO4" s="49"/>
      <c r="AP4" s="50" t="s">
        <v>65</v>
      </c>
      <c r="AQ4" s="45"/>
      <c r="AR4" s="46"/>
      <c r="AS4" s="43"/>
      <c r="AT4" s="43" t="s">
        <v>203</v>
      </c>
    </row>
    <row r="5">
      <c r="A5" s="15"/>
      <c r="B5" s="15" t="s">
        <v>204</v>
      </c>
      <c r="C5" s="21"/>
      <c r="D5" s="42"/>
      <c r="E5" s="43"/>
      <c r="F5" s="53" t="s">
        <v>67</v>
      </c>
      <c r="G5" s="53" t="s">
        <v>68</v>
      </c>
      <c r="H5" s="53" t="s">
        <v>69</v>
      </c>
      <c r="I5" s="43"/>
      <c r="J5" s="53" t="s">
        <v>67</v>
      </c>
      <c r="K5" s="53" t="s">
        <v>68</v>
      </c>
      <c r="L5" s="53" t="s">
        <v>69</v>
      </c>
      <c r="M5" s="48"/>
      <c r="N5" s="53" t="s">
        <v>67</v>
      </c>
      <c r="O5" s="53" t="s">
        <v>68</v>
      </c>
      <c r="P5" s="53" t="s">
        <v>69</v>
      </c>
      <c r="R5" s="53" t="s">
        <v>67</v>
      </c>
      <c r="S5" s="53" t="s">
        <v>68</v>
      </c>
      <c r="T5" s="53" t="s">
        <v>69</v>
      </c>
      <c r="U5" s="41"/>
      <c r="V5" s="53" t="s">
        <v>67</v>
      </c>
      <c r="W5" s="53" t="s">
        <v>68</v>
      </c>
      <c r="X5" s="53" t="s">
        <v>69</v>
      </c>
      <c r="Y5" s="41"/>
      <c r="Z5" s="53" t="s">
        <v>67</v>
      </c>
      <c r="AA5" s="53" t="s">
        <v>68</v>
      </c>
      <c r="AB5" s="53" t="s">
        <v>69</v>
      </c>
      <c r="AC5" s="6"/>
      <c r="AD5" s="53" t="s">
        <v>67</v>
      </c>
      <c r="AE5" s="53" t="s">
        <v>68</v>
      </c>
      <c r="AF5" s="53" t="s">
        <v>69</v>
      </c>
      <c r="AG5" s="54"/>
      <c r="AH5" s="53" t="s">
        <v>67</v>
      </c>
      <c r="AI5" s="53" t="s">
        <v>68</v>
      </c>
      <c r="AJ5" s="53" t="s">
        <v>69</v>
      </c>
      <c r="AK5" s="54"/>
      <c r="AL5" s="53" t="s">
        <v>67</v>
      </c>
      <c r="AM5" s="53" t="s">
        <v>68</v>
      </c>
      <c r="AN5" s="53" t="s">
        <v>69</v>
      </c>
      <c r="AO5" s="54"/>
      <c r="AP5" s="53" t="s">
        <v>67</v>
      </c>
      <c r="AQ5" s="53" t="s">
        <v>68</v>
      </c>
      <c r="AR5" s="53" t="s">
        <v>69</v>
      </c>
      <c r="AS5" s="54"/>
      <c r="AT5" s="19" t="s">
        <v>6</v>
      </c>
    </row>
    <row r="6">
      <c r="A6" s="55"/>
      <c r="B6" s="55"/>
      <c r="C6" s="21"/>
      <c r="D6" s="42"/>
      <c r="E6" s="43"/>
      <c r="F6" s="53"/>
      <c r="G6" s="53"/>
      <c r="H6" s="53"/>
      <c r="I6" s="43"/>
      <c r="J6" s="53"/>
      <c r="K6" s="53"/>
      <c r="L6" s="53"/>
      <c r="M6" s="48"/>
      <c r="N6" s="53"/>
      <c r="O6" s="53"/>
      <c r="P6" s="53"/>
      <c r="Q6" s="48"/>
      <c r="R6" s="53"/>
      <c r="S6" s="53"/>
      <c r="T6" s="53"/>
      <c r="U6" s="41"/>
      <c r="V6" s="53"/>
      <c r="W6" s="53"/>
      <c r="X6" s="53"/>
      <c r="Y6" s="41"/>
      <c r="Z6" s="53"/>
      <c r="AA6" s="53"/>
      <c r="AB6" s="53"/>
      <c r="AC6" s="6"/>
      <c r="AD6" s="53"/>
      <c r="AE6" s="53"/>
      <c r="AF6" s="53"/>
      <c r="AG6" s="54"/>
      <c r="AH6" s="53"/>
      <c r="AI6" s="53"/>
      <c r="AJ6" s="53"/>
      <c r="AK6" s="54"/>
      <c r="AL6" s="53"/>
      <c r="AM6" s="53"/>
      <c r="AN6" s="53"/>
      <c r="AO6" s="54"/>
      <c r="AP6" s="53"/>
      <c r="AQ6" s="53"/>
      <c r="AR6" s="53"/>
      <c r="AS6" s="54"/>
      <c r="AT6" s="19"/>
    </row>
    <row r="7">
      <c r="A7" s="20">
        <v>1.0</v>
      </c>
      <c r="B7" s="20" t="s">
        <v>170</v>
      </c>
      <c r="C7" s="21"/>
      <c r="D7" s="42">
        <f t="shared" ref="D7:D9" si="1">G7+K7+O7+S7+W7+AA7+AE7+AI7+AM7+AQ7</f>
        <v>30</v>
      </c>
      <c r="E7" s="43"/>
      <c r="F7" s="22"/>
      <c r="G7" s="22"/>
      <c r="H7" s="22"/>
      <c r="I7" s="43"/>
      <c r="J7" s="22">
        <v>11.25</v>
      </c>
      <c r="K7" s="22">
        <f t="shared" ref="K7:K9" si="2">IF(OR(J7="NT", J7="TIME"), 0, IF(_xlfn.RANK.EQ(J7, $J$7:$J$13, 1)&lt;=10, 11 - _xlfn.RANK.EQ(J7, $J$7:$J$13, 1), 0))</f>
        <v>10</v>
      </c>
      <c r="L7" s="22">
        <f t="shared" ref="L7:L9" si="3">IF(OR(J7="TO", J7="TIME"), 0, IF(J7&lt;&gt;"", 1, ""))</f>
        <v>1</v>
      </c>
      <c r="M7" s="43"/>
      <c r="N7" s="22">
        <v>16.5</v>
      </c>
      <c r="O7" s="22">
        <f t="shared" ref="O7:O9" si="4">IF(OR(N7="NT", N7="TIME"), 0, IF(_xlfn.RANK.EQ(N7, $N$7:$N$13, 1)&lt;=10, 11 - _xlfn.RANK.EQ(N7, $N$7:$N$13, 1), 0))</f>
        <v>10</v>
      </c>
      <c r="P7" s="22">
        <f t="shared" ref="P7:P9" si="5">IF(OR(N7="TO", N7="TIME"), 0, IF(N7&lt;&gt;"", 1, ""))</f>
        <v>1</v>
      </c>
      <c r="Q7" s="43"/>
      <c r="R7" s="22" t="s">
        <v>87</v>
      </c>
      <c r="S7" s="22">
        <f t="shared" ref="S7:S9" si="6">IF(OR(R7="NT", R7="TIME"), 0, IF(_xlfn.RANK.EQ(R7, $R$7:$R$13, 1)&lt;=10, 11 - _xlfn.RANK.EQ(R7, $R$7:$R$13, 1), 0))</f>
        <v>0</v>
      </c>
      <c r="T7" s="22">
        <f t="shared" ref="T7:T9" si="7">IF(OR(R7="TO", R7="TIME"), 0, IF(R7&lt;&gt;"", 1, ""))</f>
        <v>1</v>
      </c>
      <c r="U7" s="43"/>
      <c r="V7" s="22">
        <v>10.19</v>
      </c>
      <c r="W7" s="22">
        <f t="shared" ref="W7:W9" si="8">IF(OR(V7="NT", V7="TIME"), 0, IF(_xlfn.RANK.EQ(V7, $V$7:$V$13, 1)&lt;=10, 11 - _xlfn.RANK.EQ(V7, $V$7:$V$13, 1), 0))</f>
        <v>10</v>
      </c>
      <c r="X7" s="22">
        <f t="shared" ref="X7:X9" si="9">IF(OR(V7="TO", V7="TIME"), 0, IF(V7&lt;&gt;"", 1, ""))</f>
        <v>1</v>
      </c>
      <c r="Y7" s="43"/>
      <c r="Z7" s="22" t="s">
        <v>87</v>
      </c>
      <c r="AA7" s="22">
        <f t="shared" ref="AA7:AA9" si="10">IF(OR(Z7="NT", Z7="TIME"), 0, IF(_xlfn.RANK.EQ(Z7, $Z$7:$Z$13, 1)&lt;=10, 11 - _xlfn.RANK.EQ(Z7, $Z$7:$Z$13, 1), 0))</f>
        <v>0</v>
      </c>
      <c r="AB7" s="22">
        <f t="shared" ref="AB7:AB9" si="11">IF(OR(Z7="TO", Z7="TIME"), 0, IF(Z7&lt;&gt;"", 1, ""))</f>
        <v>1</v>
      </c>
      <c r="AC7" s="6"/>
      <c r="AD7" s="22" t="s">
        <v>88</v>
      </c>
      <c r="AE7" s="22">
        <f t="shared" ref="AE7:AE9" si="12">IF(OR(AD7="NT", AD7="TIME"), 0, IF(_xlfn.RANK.EQ(AD7, $AD$7:$AD$13, 1)&lt;=10, 11 - _xlfn.RANK.EQ(AD7, $AD$7:$AD$13, 1), 0))</f>
        <v>0</v>
      </c>
      <c r="AF7" s="22">
        <f t="shared" ref="AF7:AF9" si="13">IF(OR(AD7="TO", AD7="TIME"), 0, IF(AD7&lt;&gt;"", 1, ""))</f>
        <v>0</v>
      </c>
      <c r="AG7" s="43"/>
      <c r="AH7" s="22" t="s">
        <v>88</v>
      </c>
      <c r="AI7" s="22">
        <f t="shared" ref="AI7:AI9" si="14">IF(OR(AH7="NT", AH7="TIME"), 0, IF(_xlfn.RANK.EQ(AH7, $AH$7:$AH$13, 1)&lt;=10, 11 - _xlfn.RANK.EQ(AH7, $AH$7:$AH$13, 1), 0))</f>
        <v>0</v>
      </c>
      <c r="AJ7" s="22">
        <f t="shared" ref="AJ7:AJ9" si="15">IF(OR(AH7="TO", AH7="TIME"), 0, IF(AH7&lt;&gt;"", 1, ""))</f>
        <v>0</v>
      </c>
      <c r="AK7" s="43"/>
      <c r="AL7" s="22" t="s">
        <v>88</v>
      </c>
      <c r="AM7" s="22">
        <f t="shared" ref="AM7:AM9" si="16">IF(OR(AL7="NT", AL7="TIME"), 0, IF(_xlfn.RANK.EQ(AL7, $AL$7:$AL$13, 1)&lt;=10, 11 - _xlfn.RANK.EQ(AL7, $AL$7:$AL$13, 1), 0))</f>
        <v>0</v>
      </c>
      <c r="AN7" s="22">
        <f t="shared" ref="AN7:AN9" si="17">IF(OR(AL7="TO", AL7="TIME"), 0, IF(AL7&lt;&gt;"", 1, ""))</f>
        <v>0</v>
      </c>
      <c r="AO7" s="43"/>
      <c r="AP7" s="22" t="s">
        <v>88</v>
      </c>
      <c r="AQ7" s="22">
        <f t="shared" ref="AQ7:AQ9" si="18">IF(OR(AP7="NT", AP7="TIME"), 0, IF(_xlfn.RANK.EQ(AP7, $AP$7:$AP$13, 1)&lt;=10, 11 - _xlfn.RANK.EQ(AP7, $AP$7:$AP$13, 1), 0))</f>
        <v>0</v>
      </c>
      <c r="AR7" s="22">
        <f t="shared" ref="AR7:AR9" si="19">IF(OR(AP7="TO", AP7="TIME"), 0, IF(AP7&lt;&gt;"", 1, ""))</f>
        <v>0</v>
      </c>
      <c r="AS7" s="43"/>
      <c r="AT7" s="22">
        <f t="shared" ref="AT7:AT9" si="20">AR7+AN7+AJ7+AF7+AB7+X7+T7+P7+L7+H7</f>
        <v>5</v>
      </c>
    </row>
    <row r="8">
      <c r="A8" s="20">
        <v>3.0</v>
      </c>
      <c r="B8" s="24" t="s">
        <v>205</v>
      </c>
      <c r="C8" s="21"/>
      <c r="D8" s="42">
        <f t="shared" si="1"/>
        <v>9</v>
      </c>
      <c r="E8" s="43"/>
      <c r="F8" s="22"/>
      <c r="G8" s="22"/>
      <c r="H8" s="22"/>
      <c r="I8" s="43"/>
      <c r="J8" s="22" t="s">
        <v>87</v>
      </c>
      <c r="K8" s="22">
        <f t="shared" si="2"/>
        <v>0</v>
      </c>
      <c r="L8" s="22">
        <f t="shared" si="3"/>
        <v>1</v>
      </c>
      <c r="M8" s="43"/>
      <c r="N8" s="22" t="s">
        <v>87</v>
      </c>
      <c r="O8" s="22">
        <f t="shared" si="4"/>
        <v>0</v>
      </c>
      <c r="P8" s="22">
        <f t="shared" si="5"/>
        <v>1</v>
      </c>
      <c r="Q8" s="43"/>
      <c r="R8" s="22" t="s">
        <v>87</v>
      </c>
      <c r="S8" s="22">
        <f t="shared" si="6"/>
        <v>0</v>
      </c>
      <c r="T8" s="22">
        <f t="shared" si="7"/>
        <v>1</v>
      </c>
      <c r="U8" s="43"/>
      <c r="V8" s="22">
        <v>12.38</v>
      </c>
      <c r="W8" s="22">
        <f t="shared" si="8"/>
        <v>9</v>
      </c>
      <c r="X8" s="22">
        <f t="shared" si="9"/>
        <v>1</v>
      </c>
      <c r="Y8" s="43"/>
      <c r="Z8" s="22" t="s">
        <v>87</v>
      </c>
      <c r="AA8" s="22">
        <f t="shared" si="10"/>
        <v>0</v>
      </c>
      <c r="AB8" s="22">
        <f t="shared" si="11"/>
        <v>1</v>
      </c>
      <c r="AC8" s="6"/>
      <c r="AD8" s="22" t="s">
        <v>88</v>
      </c>
      <c r="AE8" s="22">
        <f t="shared" si="12"/>
        <v>0</v>
      </c>
      <c r="AF8" s="22">
        <f t="shared" si="13"/>
        <v>0</v>
      </c>
      <c r="AG8" s="43"/>
      <c r="AH8" s="22" t="s">
        <v>88</v>
      </c>
      <c r="AI8" s="22">
        <f t="shared" si="14"/>
        <v>0</v>
      </c>
      <c r="AJ8" s="22">
        <f t="shared" si="15"/>
        <v>0</v>
      </c>
      <c r="AK8" s="43"/>
      <c r="AL8" s="22" t="s">
        <v>88</v>
      </c>
      <c r="AM8" s="22">
        <f t="shared" si="16"/>
        <v>0</v>
      </c>
      <c r="AN8" s="22">
        <f t="shared" si="17"/>
        <v>0</v>
      </c>
      <c r="AO8" s="43"/>
      <c r="AP8" s="22" t="s">
        <v>88</v>
      </c>
      <c r="AQ8" s="22">
        <f t="shared" si="18"/>
        <v>0</v>
      </c>
      <c r="AR8" s="22">
        <f t="shared" si="19"/>
        <v>0</v>
      </c>
      <c r="AS8" s="43"/>
      <c r="AT8" s="22">
        <f t="shared" si="20"/>
        <v>5</v>
      </c>
    </row>
    <row r="9">
      <c r="A9" s="20">
        <v>2.0</v>
      </c>
      <c r="B9" s="24" t="s">
        <v>171</v>
      </c>
      <c r="C9" s="21"/>
      <c r="D9" s="42">
        <f t="shared" si="1"/>
        <v>0</v>
      </c>
      <c r="E9" s="43"/>
      <c r="F9" s="22" t="s">
        <v>87</v>
      </c>
      <c r="G9" s="22">
        <f>IF(OR(F9="NT", F9="TIME"), 0, IF(_xlfn.RANK.EQ(F9, $F$7:$F$13, 1)&lt;=10, 11 - _xlfn.RANK.EQ(F9, $F$7:$F$13, 1), 0))</f>
        <v>0</v>
      </c>
      <c r="H9" s="22">
        <f>IF(OR(F9="TO", F9="TIME"), 0, IF(F9&lt;&gt;"", 1, ""))</f>
        <v>1</v>
      </c>
      <c r="I9" s="43"/>
      <c r="J9" s="22" t="s">
        <v>88</v>
      </c>
      <c r="K9" s="22">
        <f t="shared" si="2"/>
        <v>0</v>
      </c>
      <c r="L9" s="22">
        <f t="shared" si="3"/>
        <v>0</v>
      </c>
      <c r="M9" s="43"/>
      <c r="N9" s="22" t="s">
        <v>87</v>
      </c>
      <c r="O9" s="22">
        <f t="shared" si="4"/>
        <v>0</v>
      </c>
      <c r="P9" s="22">
        <f t="shared" si="5"/>
        <v>1</v>
      </c>
      <c r="Q9" s="43"/>
      <c r="R9" s="22" t="s">
        <v>87</v>
      </c>
      <c r="S9" s="22">
        <f t="shared" si="6"/>
        <v>0</v>
      </c>
      <c r="T9" s="22">
        <f t="shared" si="7"/>
        <v>1</v>
      </c>
      <c r="U9" s="43"/>
      <c r="V9" s="22" t="s">
        <v>88</v>
      </c>
      <c r="W9" s="22">
        <f t="shared" si="8"/>
        <v>0</v>
      </c>
      <c r="X9" s="22">
        <f t="shared" si="9"/>
        <v>0</v>
      </c>
      <c r="Y9" s="43"/>
      <c r="Z9" s="22" t="s">
        <v>88</v>
      </c>
      <c r="AA9" s="22">
        <f t="shared" si="10"/>
        <v>0</v>
      </c>
      <c r="AB9" s="22">
        <f t="shared" si="11"/>
        <v>0</v>
      </c>
      <c r="AC9" s="6"/>
      <c r="AD9" s="22" t="s">
        <v>88</v>
      </c>
      <c r="AE9" s="22">
        <f t="shared" si="12"/>
        <v>0</v>
      </c>
      <c r="AF9" s="22">
        <f t="shared" si="13"/>
        <v>0</v>
      </c>
      <c r="AG9" s="43"/>
      <c r="AH9" s="22" t="s">
        <v>88</v>
      </c>
      <c r="AI9" s="22">
        <f t="shared" si="14"/>
        <v>0</v>
      </c>
      <c r="AJ9" s="22">
        <f t="shared" si="15"/>
        <v>0</v>
      </c>
      <c r="AK9" s="43"/>
      <c r="AL9" s="22" t="s">
        <v>88</v>
      </c>
      <c r="AM9" s="22">
        <f t="shared" si="16"/>
        <v>0</v>
      </c>
      <c r="AN9" s="22">
        <f t="shared" si="17"/>
        <v>0</v>
      </c>
      <c r="AO9" s="43"/>
      <c r="AP9" s="22" t="s">
        <v>88</v>
      </c>
      <c r="AQ9" s="22">
        <f t="shared" si="18"/>
        <v>0</v>
      </c>
      <c r="AR9" s="22">
        <f t="shared" si="19"/>
        <v>0</v>
      </c>
      <c r="AS9" s="43"/>
      <c r="AT9" s="22">
        <f t="shared" si="20"/>
        <v>3</v>
      </c>
    </row>
    <row r="10">
      <c r="A10" s="20"/>
      <c r="B10" s="20"/>
      <c r="C10" s="21"/>
      <c r="D10" s="42"/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/>
      <c r="S10" s="22"/>
      <c r="T10" s="22"/>
      <c r="U10" s="43"/>
      <c r="V10" s="22"/>
      <c r="W10" s="22"/>
      <c r="X10" s="22"/>
      <c r="Y10" s="43"/>
      <c r="Z10" s="22"/>
      <c r="AA10" s="22"/>
      <c r="AB10" s="22"/>
      <c r="AC10" s="6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/>
    </row>
    <row r="11">
      <c r="A11" s="20"/>
      <c r="B11" s="20"/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/>
      <c r="W11" s="22"/>
      <c r="X11" s="22"/>
      <c r="Y11" s="43"/>
      <c r="Z11" s="22"/>
      <c r="AA11" s="22"/>
      <c r="AB11" s="22"/>
      <c r="AC11" s="6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</row>
    <row r="12">
      <c r="A12" s="20"/>
      <c r="B12" s="20"/>
      <c r="C12" s="21"/>
      <c r="D12" s="42"/>
      <c r="E12" s="43"/>
      <c r="F12" s="22"/>
      <c r="G12" s="22"/>
      <c r="H12" s="22"/>
      <c r="I12" s="43"/>
      <c r="J12" s="22"/>
      <c r="K12" s="22"/>
      <c r="L12" s="22"/>
      <c r="M12" s="43"/>
      <c r="N12" s="22"/>
      <c r="O12" s="22"/>
      <c r="P12" s="22"/>
      <c r="Q12" s="43"/>
      <c r="R12" s="22"/>
      <c r="S12" s="22"/>
      <c r="T12" s="22"/>
      <c r="U12" s="43"/>
      <c r="V12" s="22"/>
      <c r="W12" s="22"/>
      <c r="X12" s="22"/>
      <c r="Y12" s="43"/>
      <c r="Z12" s="22"/>
      <c r="AA12" s="22"/>
      <c r="AB12" s="22"/>
      <c r="AC12" s="6"/>
      <c r="AD12" s="22"/>
      <c r="AE12" s="22"/>
      <c r="AF12" s="22"/>
      <c r="AG12" s="43"/>
      <c r="AH12" s="22"/>
      <c r="AI12" s="22"/>
      <c r="AJ12" s="22"/>
      <c r="AK12" s="43"/>
      <c r="AL12" s="22"/>
      <c r="AM12" s="22"/>
      <c r="AN12" s="22"/>
      <c r="AO12" s="43"/>
      <c r="AP12" s="22"/>
      <c r="AQ12" s="22"/>
      <c r="AR12" s="22"/>
      <c r="AS12" s="43"/>
      <c r="AT12" s="22"/>
    </row>
    <row r="13">
      <c r="A13" s="24"/>
      <c r="B13" s="24"/>
      <c r="C13" s="21"/>
      <c r="D13" s="42"/>
      <c r="E13" s="43"/>
      <c r="F13" s="22"/>
      <c r="G13" s="22"/>
      <c r="H13" s="22"/>
      <c r="I13" s="43"/>
      <c r="J13" s="22"/>
      <c r="K13" s="22"/>
      <c r="L13" s="22"/>
      <c r="M13" s="43"/>
      <c r="N13" s="22"/>
      <c r="O13" s="22"/>
      <c r="P13" s="22"/>
      <c r="Q13" s="43"/>
      <c r="R13" s="22"/>
      <c r="S13" s="22"/>
      <c r="T13" s="22"/>
      <c r="U13" s="43"/>
      <c r="V13" s="22"/>
      <c r="W13" s="22"/>
      <c r="X13" s="22"/>
      <c r="Y13" s="43"/>
      <c r="Z13" s="22"/>
      <c r="AA13" s="22"/>
      <c r="AB13" s="22"/>
      <c r="AC13" s="6"/>
      <c r="AD13" s="22"/>
      <c r="AE13" s="22"/>
      <c r="AF13" s="22"/>
      <c r="AG13" s="43"/>
      <c r="AH13" s="22"/>
      <c r="AI13" s="22"/>
      <c r="AJ13" s="22"/>
      <c r="AK13" s="43"/>
      <c r="AL13" s="22"/>
      <c r="AM13" s="22"/>
      <c r="AN13" s="22"/>
      <c r="AO13" s="43"/>
      <c r="AP13" s="22"/>
      <c r="AQ13" s="22"/>
      <c r="AR13" s="22"/>
      <c r="AS13" s="43"/>
      <c r="AT13" s="22"/>
    </row>
    <row r="14">
      <c r="A14" s="4"/>
      <c r="B14" s="4"/>
      <c r="C14" s="6"/>
      <c r="D14" s="5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6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</row>
    <row r="15">
      <c r="A15" s="15"/>
      <c r="B15" s="15" t="s">
        <v>206</v>
      </c>
      <c r="C15" s="6"/>
      <c r="D15" s="57"/>
      <c r="E15" s="27"/>
      <c r="F15" s="50"/>
      <c r="G15" s="45"/>
      <c r="H15" s="46"/>
      <c r="I15" s="43"/>
      <c r="J15" s="47"/>
      <c r="K15" s="45"/>
      <c r="L15" s="46"/>
      <c r="M15" s="48"/>
      <c r="N15" s="47"/>
      <c r="O15" s="45"/>
      <c r="P15" s="46"/>
      <c r="Q15" s="48"/>
      <c r="R15" s="47"/>
      <c r="S15" s="45"/>
      <c r="T15" s="46"/>
      <c r="U15" s="41"/>
      <c r="V15" s="47"/>
      <c r="W15" s="45"/>
      <c r="X15" s="46"/>
      <c r="Y15" s="41"/>
      <c r="Z15" s="47"/>
      <c r="AA15" s="45"/>
      <c r="AB15" s="46"/>
      <c r="AC15" s="6"/>
      <c r="AD15" s="47"/>
      <c r="AE15" s="45"/>
      <c r="AF15" s="46"/>
      <c r="AG15" s="49"/>
      <c r="AH15" s="47"/>
      <c r="AI15" s="45"/>
      <c r="AJ15" s="46"/>
      <c r="AK15" s="49"/>
      <c r="AL15" s="47"/>
      <c r="AM15" s="45"/>
      <c r="AN15" s="46"/>
      <c r="AO15" s="49"/>
      <c r="AP15" s="50"/>
      <c r="AQ15" s="45"/>
      <c r="AR15" s="46"/>
      <c r="AS15" s="49"/>
      <c r="AT15" s="14"/>
    </row>
    <row r="16">
      <c r="A16" s="55"/>
      <c r="B16" s="55"/>
      <c r="C16" s="21"/>
      <c r="D16" s="42"/>
      <c r="E16" s="43"/>
      <c r="F16" s="53"/>
      <c r="G16" s="53"/>
      <c r="H16" s="53"/>
      <c r="I16" s="43"/>
      <c r="J16" s="53"/>
      <c r="K16" s="53"/>
      <c r="L16" s="53"/>
      <c r="M16" s="48"/>
      <c r="N16" s="53"/>
      <c r="O16" s="53"/>
      <c r="P16" s="53"/>
      <c r="R16" s="53"/>
      <c r="S16" s="53"/>
      <c r="T16" s="53"/>
      <c r="U16" s="41"/>
      <c r="V16" s="53"/>
      <c r="W16" s="53"/>
      <c r="X16" s="53"/>
      <c r="Y16" s="41"/>
      <c r="Z16" s="53"/>
      <c r="AA16" s="53"/>
      <c r="AB16" s="53"/>
      <c r="AC16" s="6"/>
      <c r="AD16" s="53"/>
      <c r="AE16" s="53"/>
      <c r="AF16" s="53"/>
      <c r="AG16" s="54"/>
      <c r="AH16" s="53"/>
      <c r="AI16" s="53"/>
      <c r="AJ16" s="53"/>
      <c r="AK16" s="54"/>
      <c r="AL16" s="53"/>
      <c r="AM16" s="53"/>
      <c r="AN16" s="53"/>
      <c r="AO16" s="54"/>
      <c r="AP16" s="53"/>
      <c r="AQ16" s="53"/>
      <c r="AR16" s="53"/>
      <c r="AS16" s="54"/>
      <c r="AT16" s="19"/>
    </row>
    <row r="17">
      <c r="A17" s="24">
        <v>1.0</v>
      </c>
      <c r="B17" s="24" t="s">
        <v>170</v>
      </c>
      <c r="C17" s="21"/>
      <c r="D17" s="42">
        <f t="shared" ref="D17:D22" si="21">G17+K17+O17+S17+W17+AA17+AE17+AI17+AM17+AQ17</f>
        <v>0</v>
      </c>
      <c r="E17" s="43"/>
      <c r="F17" s="22" t="s">
        <v>87</v>
      </c>
      <c r="G17" s="22">
        <f>IF(F17="NT", 0, IF(_xlfn.RANK.EQ(F17, $F$17:$F$25, 1)&lt;=10, 11 - _xlfn.RANK.EQ(F17, $F$17:$F$25, 1), 0))</f>
        <v>0</v>
      </c>
      <c r="H17" s="22">
        <f>IF(F17="TO", 0, IF(F17&lt;&gt;"", 1, ""))</f>
        <v>1</v>
      </c>
      <c r="I17" s="43"/>
      <c r="J17" s="22" t="s">
        <v>88</v>
      </c>
      <c r="K17" s="22">
        <f>IF(OR(J17="NT", J17="TIME"), 0, IF(_xlfn.RANK.EQ(J17, $J$17:$J$25, 1)&lt;=10, 11 - _xlfn.RANK.EQ(J17, $J$17:$J$25, 1), 0))</f>
        <v>0</v>
      </c>
      <c r="L17" s="22">
        <f t="shared" ref="L17:L19" si="22">IF(OR(J17="TO", J17="TIME"), 0, IF(J17&lt;&gt;"", 1, ""))</f>
        <v>0</v>
      </c>
      <c r="M17" s="43"/>
      <c r="N17" s="22" t="s">
        <v>88</v>
      </c>
      <c r="O17" s="22">
        <f t="shared" ref="O17:O19" si="23">IF(OR(N17="NT", N17="TIME"), 0, IF(_xlfn.RANK.EQ(N17, $N$17:$N$25, 1)&lt;=10, 11 - _xlfn.RANK.EQ(N17, $N$17:$N$25, 1), 0))</f>
        <v>0</v>
      </c>
      <c r="P17" s="22">
        <f t="shared" ref="P17:P19" si="24">IF(OR(N17="TO", N17="TIME"), 0, IF(N17&lt;&gt;"", 1, ""))</f>
        <v>0</v>
      </c>
      <c r="Q17" s="43"/>
      <c r="R17" s="22" t="s">
        <v>87</v>
      </c>
      <c r="S17" s="22">
        <f t="shared" ref="S17:S19" si="25">IF(OR(R17="NT", R17="TIME"), 0, IF(_xlfn.RANK.EQ(R17, $R$17:$R$25, 1)&lt;=10, 11 - _xlfn.RANK.EQ(R17, $R$17:$R$25, 1), 0))</f>
        <v>0</v>
      </c>
      <c r="T17" s="22">
        <f t="shared" ref="T17:T19" si="26">IF(OR(R17="TO", R17="TIME"), 0, IF(R17&lt;&gt;"", 1, ""))</f>
        <v>1</v>
      </c>
      <c r="U17" s="43"/>
      <c r="V17" s="22" t="s">
        <v>88</v>
      </c>
      <c r="W17" s="22">
        <f t="shared" ref="W17:W22" si="27">IF(OR(V17="NT", V17="TIME"), 0, IF(_xlfn.RANK.EQ(V17, $V$17:$V$25, 1)&lt;=10, 11 - _xlfn.RANK.EQ(V17, $V$17:$V$25, 1), 0))</f>
        <v>0</v>
      </c>
      <c r="X17" s="22">
        <f t="shared" ref="X17:X22" si="28">IF(OR(V17="TO", V17="TIME"), 0, IF(V17&lt;&gt;"", 1, ""))</f>
        <v>0</v>
      </c>
      <c r="Y17" s="43"/>
      <c r="Z17" s="22" t="s">
        <v>88</v>
      </c>
      <c r="AA17" s="22">
        <f t="shared" ref="AA17:AA22" si="29">IF(OR(Z17="NT", Z17="TIME"), 0, IF(_xlfn.RANK.EQ(Z17, $Z$17:$Z$25, 1)&lt;=10, 11 - _xlfn.RANK.EQ(Z17, $Z$17:$Z$25, 1), 0))</f>
        <v>0</v>
      </c>
      <c r="AB17" s="22">
        <f t="shared" ref="AB17:AB22" si="30">IF(OR(Z17="TO", Z17="TIME"), 0, IF(Z17&lt;&gt;"", 1, ""))</f>
        <v>0</v>
      </c>
      <c r="AC17" s="6"/>
      <c r="AD17" s="22" t="s">
        <v>88</v>
      </c>
      <c r="AE17" s="22">
        <f t="shared" ref="AE17:AE22" si="31">IF(OR(AD17="NT", AD17="TIME"), 0, IF(_xlfn.RANK.EQ(AD17, $AD$17:$AD$25, 1)&lt;=10, 11 - _xlfn.RANK.EQ(AD17, $AD$17:$AD$25, 1), 0))</f>
        <v>0</v>
      </c>
      <c r="AF17" s="22">
        <f t="shared" ref="AF17:AF22" si="32">IF(OR(AD17="TO", AD17="TIME"), 0, IF(AD17&lt;&gt;"", 1, ""))</f>
        <v>0</v>
      </c>
      <c r="AG17" s="43"/>
      <c r="AH17" s="22" t="s">
        <v>88</v>
      </c>
      <c r="AI17" s="22">
        <f t="shared" ref="AI17:AI22" si="33">IF(OR(AH17="NT", AH17="TIME"), 0, IF(_xlfn.RANK.EQ(AH17, $AH$17:$AH$25, 1)&lt;=10, 11 - _xlfn.RANK.EQ(AH17, $AH$17:$AH$25, 1), 0))</f>
        <v>0</v>
      </c>
      <c r="AJ17" s="22">
        <f t="shared" ref="AJ17:AJ22" si="34">IF(OR(AH17="TO", AH17="TIME"), 0, IF(AH17&lt;&gt;"", 1, ""))</f>
        <v>0</v>
      </c>
      <c r="AK17" s="43"/>
      <c r="AL17" s="22" t="s">
        <v>88</v>
      </c>
      <c r="AM17" s="22">
        <f t="shared" ref="AM17:AM22" si="35">IF(OR(AL17="NT", AL17="TIME"), 0, IF(_xlfn.RANK.EQ(AL17, $AL$17:$AL$25, 1)&lt;=10, 11 - _xlfn.RANK.EQ(AL17, $AL$17:$AL$25, 1), 0))</f>
        <v>0</v>
      </c>
      <c r="AN17" s="22">
        <f t="shared" ref="AN17:AN22" si="36">IF(OR(AL17="TO", AL17="TIME"), 0, IF(AL17&lt;&gt;"", 1, ""))</f>
        <v>0</v>
      </c>
      <c r="AO17" s="43"/>
      <c r="AP17" s="22" t="s">
        <v>88</v>
      </c>
      <c r="AQ17" s="22">
        <f t="shared" ref="AQ17:AQ22" si="37">IF(OR(AP17="NT", AP17="TIME"), 0, IF(_xlfn.RANK.EQ(AP17, $AP$17:$AP$25, 1)&lt;=10, 11 - _xlfn.RANK.EQ(AP17, $AP$17:$AP$25, 1), 0))</f>
        <v>0</v>
      </c>
      <c r="AR17" s="22">
        <f t="shared" ref="AR17:AR22" si="38">IF(OR(AP17="TO", AP17="TIME"), 0, IF(AP17&lt;&gt;"", 1, ""))</f>
        <v>0</v>
      </c>
      <c r="AS17" s="43"/>
      <c r="AT17" s="22">
        <f t="shared" ref="AT17:AT22" si="39">AR17+AN17+AJ17+AF17+AB17+X17+T17+P17+L17+H17</f>
        <v>2</v>
      </c>
    </row>
    <row r="18">
      <c r="A18" s="24">
        <v>2.0</v>
      </c>
      <c r="B18" s="24" t="s">
        <v>205</v>
      </c>
      <c r="C18" s="21"/>
      <c r="D18" s="42">
        <f t="shared" si="21"/>
        <v>10</v>
      </c>
      <c r="E18" s="43"/>
      <c r="F18" s="22"/>
      <c r="G18" s="22"/>
      <c r="H18" s="22"/>
      <c r="I18" s="43"/>
      <c r="J18" s="22">
        <v>11.25</v>
      </c>
      <c r="K18" s="22">
        <f t="shared" ref="K18:K19" si="40">IF(OR(J18="NT", J18="TIME"), 0, IF(_xlfn.RANK.EQ(J18, $J$7:$J$13, 1)&lt;=10, 11 - _xlfn.RANK.EQ(J18, $J$7:$J$13, 1), 0))</f>
        <v>10</v>
      </c>
      <c r="L18" s="22">
        <f t="shared" si="22"/>
        <v>1</v>
      </c>
      <c r="M18" s="43"/>
      <c r="N18" s="22" t="s">
        <v>87</v>
      </c>
      <c r="O18" s="22">
        <f t="shared" si="23"/>
        <v>0</v>
      </c>
      <c r="P18" s="22">
        <f t="shared" si="24"/>
        <v>1</v>
      </c>
      <c r="Q18" s="43"/>
      <c r="R18" s="22" t="s">
        <v>87</v>
      </c>
      <c r="S18" s="22">
        <f t="shared" si="25"/>
        <v>0</v>
      </c>
      <c r="T18" s="22">
        <f t="shared" si="26"/>
        <v>1</v>
      </c>
      <c r="U18" s="43"/>
      <c r="V18" s="22" t="s">
        <v>88</v>
      </c>
      <c r="W18" s="22">
        <f t="shared" si="27"/>
        <v>0</v>
      </c>
      <c r="X18" s="22">
        <f t="shared" si="28"/>
        <v>0</v>
      </c>
      <c r="Y18" s="43"/>
      <c r="Z18" s="22" t="s">
        <v>88</v>
      </c>
      <c r="AA18" s="22">
        <f t="shared" si="29"/>
        <v>0</v>
      </c>
      <c r="AB18" s="22">
        <f t="shared" si="30"/>
        <v>0</v>
      </c>
      <c r="AC18" s="6"/>
      <c r="AD18" s="22" t="s">
        <v>88</v>
      </c>
      <c r="AE18" s="22">
        <f t="shared" si="31"/>
        <v>0</v>
      </c>
      <c r="AF18" s="22">
        <f t="shared" si="32"/>
        <v>0</v>
      </c>
      <c r="AG18" s="43"/>
      <c r="AH18" s="22" t="s">
        <v>88</v>
      </c>
      <c r="AI18" s="22">
        <f t="shared" si="33"/>
        <v>0</v>
      </c>
      <c r="AJ18" s="22">
        <f t="shared" si="34"/>
        <v>0</v>
      </c>
      <c r="AK18" s="43"/>
      <c r="AL18" s="22" t="s">
        <v>88</v>
      </c>
      <c r="AM18" s="22">
        <f t="shared" si="35"/>
        <v>0</v>
      </c>
      <c r="AN18" s="22">
        <f t="shared" si="36"/>
        <v>0</v>
      </c>
      <c r="AO18" s="43"/>
      <c r="AP18" s="22" t="s">
        <v>88</v>
      </c>
      <c r="AQ18" s="22">
        <f t="shared" si="37"/>
        <v>0</v>
      </c>
      <c r="AR18" s="22">
        <f t="shared" si="38"/>
        <v>0</v>
      </c>
      <c r="AS18" s="43"/>
      <c r="AT18" s="22">
        <f t="shared" si="39"/>
        <v>3</v>
      </c>
    </row>
    <row r="19" ht="15.75" customHeight="1">
      <c r="A19" s="24">
        <v>3.0</v>
      </c>
      <c r="B19" s="20" t="s">
        <v>171</v>
      </c>
      <c r="C19" s="21"/>
      <c r="D19" s="42">
        <f t="shared" si="21"/>
        <v>10</v>
      </c>
      <c r="E19" s="43"/>
      <c r="F19" s="22"/>
      <c r="G19" s="22"/>
      <c r="H19" s="22"/>
      <c r="I19" s="43"/>
      <c r="J19" s="22" t="s">
        <v>87</v>
      </c>
      <c r="K19" s="22">
        <f t="shared" si="40"/>
        <v>0</v>
      </c>
      <c r="L19" s="22">
        <f t="shared" si="22"/>
        <v>1</v>
      </c>
      <c r="M19" s="43"/>
      <c r="N19" s="22">
        <v>16.5</v>
      </c>
      <c r="O19" s="22">
        <f t="shared" si="23"/>
        <v>10</v>
      </c>
      <c r="P19" s="22">
        <f t="shared" si="24"/>
        <v>1</v>
      </c>
      <c r="Q19" s="43"/>
      <c r="R19" s="22" t="s">
        <v>87</v>
      </c>
      <c r="S19" s="22">
        <f t="shared" si="25"/>
        <v>0</v>
      </c>
      <c r="T19" s="22">
        <f t="shared" si="26"/>
        <v>1</v>
      </c>
      <c r="U19" s="43"/>
      <c r="V19" s="22" t="s">
        <v>87</v>
      </c>
      <c r="W19" s="22">
        <f t="shared" si="27"/>
        <v>0</v>
      </c>
      <c r="X19" s="22">
        <f t="shared" si="28"/>
        <v>1</v>
      </c>
      <c r="Y19" s="43"/>
      <c r="Z19" s="22" t="s">
        <v>87</v>
      </c>
      <c r="AA19" s="22">
        <f t="shared" si="29"/>
        <v>0</v>
      </c>
      <c r="AB19" s="22">
        <f t="shared" si="30"/>
        <v>1</v>
      </c>
      <c r="AC19" s="6"/>
      <c r="AD19" s="22" t="s">
        <v>88</v>
      </c>
      <c r="AE19" s="22">
        <f t="shared" si="31"/>
        <v>0</v>
      </c>
      <c r="AF19" s="22">
        <f t="shared" si="32"/>
        <v>0</v>
      </c>
      <c r="AG19" s="43"/>
      <c r="AH19" s="22" t="s">
        <v>88</v>
      </c>
      <c r="AI19" s="22">
        <f t="shared" si="33"/>
        <v>0</v>
      </c>
      <c r="AJ19" s="22">
        <f t="shared" si="34"/>
        <v>0</v>
      </c>
      <c r="AK19" s="43"/>
      <c r="AL19" s="22" t="s">
        <v>88</v>
      </c>
      <c r="AM19" s="22">
        <f t="shared" si="35"/>
        <v>0</v>
      </c>
      <c r="AN19" s="22">
        <f t="shared" si="36"/>
        <v>0</v>
      </c>
      <c r="AO19" s="43"/>
      <c r="AP19" s="22" t="s">
        <v>88</v>
      </c>
      <c r="AQ19" s="22">
        <f t="shared" si="37"/>
        <v>0</v>
      </c>
      <c r="AR19" s="22">
        <f t="shared" si="38"/>
        <v>0</v>
      </c>
      <c r="AS19" s="43"/>
      <c r="AT19" s="22">
        <f t="shared" si="39"/>
        <v>5</v>
      </c>
    </row>
    <row r="20" ht="15.75" customHeight="1">
      <c r="A20" s="24">
        <v>4.0</v>
      </c>
      <c r="B20" s="20" t="s">
        <v>171</v>
      </c>
      <c r="C20" s="21"/>
      <c r="D20" s="42">
        <f t="shared" si="21"/>
        <v>0</v>
      </c>
      <c r="E20" s="43"/>
      <c r="F20" s="22"/>
      <c r="G20" s="22"/>
      <c r="H20" s="22"/>
      <c r="I20" s="43"/>
      <c r="J20" s="22"/>
      <c r="K20" s="22"/>
      <c r="L20" s="22"/>
      <c r="M20" s="43"/>
      <c r="N20" s="22"/>
      <c r="O20" s="22"/>
      <c r="P20" s="22"/>
      <c r="Q20" s="43"/>
      <c r="R20" s="22"/>
      <c r="S20" s="22"/>
      <c r="T20" s="22"/>
      <c r="U20" s="43"/>
      <c r="V20" s="22" t="s">
        <v>87</v>
      </c>
      <c r="W20" s="22">
        <f t="shared" si="27"/>
        <v>0</v>
      </c>
      <c r="X20" s="22">
        <f t="shared" si="28"/>
        <v>1</v>
      </c>
      <c r="Y20" s="43"/>
      <c r="Z20" s="22" t="s">
        <v>87</v>
      </c>
      <c r="AA20" s="22">
        <f t="shared" si="29"/>
        <v>0</v>
      </c>
      <c r="AB20" s="22">
        <f t="shared" si="30"/>
        <v>1</v>
      </c>
      <c r="AC20" s="6"/>
      <c r="AD20" s="22" t="s">
        <v>88</v>
      </c>
      <c r="AE20" s="22">
        <f t="shared" si="31"/>
        <v>0</v>
      </c>
      <c r="AF20" s="22">
        <f t="shared" si="32"/>
        <v>0</v>
      </c>
      <c r="AG20" s="43"/>
      <c r="AH20" s="22" t="s">
        <v>88</v>
      </c>
      <c r="AI20" s="22">
        <f t="shared" si="33"/>
        <v>0</v>
      </c>
      <c r="AJ20" s="22">
        <f t="shared" si="34"/>
        <v>0</v>
      </c>
      <c r="AK20" s="43"/>
      <c r="AL20" s="22" t="s">
        <v>88</v>
      </c>
      <c r="AM20" s="22">
        <f t="shared" si="35"/>
        <v>0</v>
      </c>
      <c r="AN20" s="22">
        <f t="shared" si="36"/>
        <v>0</v>
      </c>
      <c r="AO20" s="43"/>
      <c r="AP20" s="22" t="s">
        <v>88</v>
      </c>
      <c r="AQ20" s="22">
        <f t="shared" si="37"/>
        <v>0</v>
      </c>
      <c r="AR20" s="22">
        <f t="shared" si="38"/>
        <v>0</v>
      </c>
      <c r="AS20" s="43"/>
      <c r="AT20" s="22">
        <f t="shared" si="39"/>
        <v>2</v>
      </c>
    </row>
    <row r="21" ht="15.75" customHeight="1">
      <c r="A21" s="24">
        <v>5.0</v>
      </c>
      <c r="B21" s="24" t="s">
        <v>207</v>
      </c>
      <c r="C21" s="21"/>
      <c r="D21" s="42">
        <f t="shared" si="21"/>
        <v>10</v>
      </c>
      <c r="E21" s="43"/>
      <c r="F21" s="22"/>
      <c r="G21" s="22"/>
      <c r="H21" s="22"/>
      <c r="I21" s="43"/>
      <c r="J21" s="22"/>
      <c r="K21" s="22"/>
      <c r="L21" s="22"/>
      <c r="M21" s="43"/>
      <c r="N21" s="22"/>
      <c r="O21" s="22"/>
      <c r="P21" s="22"/>
      <c r="Q21" s="43"/>
      <c r="R21" s="22"/>
      <c r="S21" s="22"/>
      <c r="T21" s="22"/>
      <c r="U21" s="43"/>
      <c r="V21" s="22">
        <v>10.19</v>
      </c>
      <c r="W21" s="22">
        <f t="shared" si="27"/>
        <v>10</v>
      </c>
      <c r="X21" s="22">
        <f t="shared" si="28"/>
        <v>1</v>
      </c>
      <c r="Y21" s="43"/>
      <c r="Z21" s="22" t="s">
        <v>87</v>
      </c>
      <c r="AA21" s="22">
        <f t="shared" si="29"/>
        <v>0</v>
      </c>
      <c r="AB21" s="22">
        <f t="shared" si="30"/>
        <v>1</v>
      </c>
      <c r="AC21" s="6"/>
      <c r="AD21" s="22" t="s">
        <v>88</v>
      </c>
      <c r="AE21" s="22">
        <f t="shared" si="31"/>
        <v>0</v>
      </c>
      <c r="AF21" s="22">
        <f t="shared" si="32"/>
        <v>0</v>
      </c>
      <c r="AG21" s="43"/>
      <c r="AH21" s="22" t="s">
        <v>88</v>
      </c>
      <c r="AI21" s="22">
        <f t="shared" si="33"/>
        <v>0</v>
      </c>
      <c r="AJ21" s="22">
        <f t="shared" si="34"/>
        <v>0</v>
      </c>
      <c r="AK21" s="43"/>
      <c r="AL21" s="22" t="s">
        <v>88</v>
      </c>
      <c r="AM21" s="22">
        <f t="shared" si="35"/>
        <v>0</v>
      </c>
      <c r="AN21" s="22">
        <f t="shared" si="36"/>
        <v>0</v>
      </c>
      <c r="AO21" s="43"/>
      <c r="AP21" s="22" t="s">
        <v>88</v>
      </c>
      <c r="AQ21" s="22">
        <f t="shared" si="37"/>
        <v>0</v>
      </c>
      <c r="AR21" s="22">
        <f t="shared" si="38"/>
        <v>0</v>
      </c>
      <c r="AS21" s="43"/>
      <c r="AT21" s="22">
        <f t="shared" si="39"/>
        <v>2</v>
      </c>
    </row>
    <row r="22" ht="15.75" customHeight="1">
      <c r="A22" s="24">
        <v>6.0</v>
      </c>
      <c r="B22" s="24" t="s">
        <v>207</v>
      </c>
      <c r="C22" s="21"/>
      <c r="D22" s="42">
        <f t="shared" si="21"/>
        <v>9</v>
      </c>
      <c r="E22" s="43"/>
      <c r="F22" s="22"/>
      <c r="G22" s="22"/>
      <c r="H22" s="22"/>
      <c r="I22" s="43"/>
      <c r="J22" s="22"/>
      <c r="K22" s="22"/>
      <c r="L22" s="22"/>
      <c r="M22" s="43"/>
      <c r="N22" s="22"/>
      <c r="O22" s="22"/>
      <c r="P22" s="22"/>
      <c r="Q22" s="43"/>
      <c r="R22" s="22"/>
      <c r="S22" s="22"/>
      <c r="T22" s="22"/>
      <c r="U22" s="43"/>
      <c r="V22" s="22">
        <v>12.38</v>
      </c>
      <c r="W22" s="22">
        <f t="shared" si="27"/>
        <v>9</v>
      </c>
      <c r="X22" s="22">
        <f t="shared" si="28"/>
        <v>1</v>
      </c>
      <c r="Y22" s="43"/>
      <c r="Z22" s="22" t="s">
        <v>87</v>
      </c>
      <c r="AA22" s="22">
        <f t="shared" si="29"/>
        <v>0</v>
      </c>
      <c r="AB22" s="22">
        <f t="shared" si="30"/>
        <v>1</v>
      </c>
      <c r="AC22" s="6"/>
      <c r="AD22" s="22" t="s">
        <v>88</v>
      </c>
      <c r="AE22" s="22">
        <f t="shared" si="31"/>
        <v>0</v>
      </c>
      <c r="AF22" s="22">
        <f t="shared" si="32"/>
        <v>0</v>
      </c>
      <c r="AG22" s="43"/>
      <c r="AH22" s="22" t="s">
        <v>88</v>
      </c>
      <c r="AI22" s="22">
        <f t="shared" si="33"/>
        <v>0</v>
      </c>
      <c r="AJ22" s="22">
        <f t="shared" si="34"/>
        <v>0</v>
      </c>
      <c r="AK22" s="43"/>
      <c r="AL22" s="22" t="s">
        <v>88</v>
      </c>
      <c r="AM22" s="22">
        <f t="shared" si="35"/>
        <v>0</v>
      </c>
      <c r="AN22" s="22">
        <f t="shared" si="36"/>
        <v>0</v>
      </c>
      <c r="AO22" s="43"/>
      <c r="AP22" s="22" t="s">
        <v>88</v>
      </c>
      <c r="AQ22" s="22">
        <f t="shared" si="37"/>
        <v>0</v>
      </c>
      <c r="AR22" s="22">
        <f t="shared" si="38"/>
        <v>0</v>
      </c>
      <c r="AS22" s="43"/>
      <c r="AT22" s="22">
        <f t="shared" si="39"/>
        <v>2</v>
      </c>
    </row>
    <row r="23" ht="15.75" customHeight="1">
      <c r="A23" s="24"/>
      <c r="B23" s="24"/>
      <c r="C23" s="21"/>
      <c r="D23" s="42"/>
      <c r="E23" s="43"/>
      <c r="F23" s="22"/>
      <c r="G23" s="22"/>
      <c r="H23" s="22"/>
      <c r="I23" s="43"/>
      <c r="J23" s="22"/>
      <c r="K23" s="22"/>
      <c r="L23" s="22"/>
      <c r="M23" s="43"/>
      <c r="N23" s="22"/>
      <c r="O23" s="22"/>
      <c r="P23" s="22"/>
      <c r="Q23" s="43"/>
      <c r="R23" s="22"/>
      <c r="S23" s="22"/>
      <c r="T23" s="22"/>
      <c r="U23" s="43"/>
      <c r="V23" s="22"/>
      <c r="W23" s="22"/>
      <c r="X23" s="22"/>
      <c r="Y23" s="43"/>
      <c r="Z23" s="22"/>
      <c r="AA23" s="22"/>
      <c r="AB23" s="22"/>
      <c r="AC23" s="6"/>
      <c r="AD23" s="22"/>
      <c r="AE23" s="22"/>
      <c r="AF23" s="22"/>
      <c r="AG23" s="43"/>
      <c r="AH23" s="22"/>
      <c r="AI23" s="22"/>
      <c r="AJ23" s="22"/>
      <c r="AK23" s="43"/>
      <c r="AL23" s="22"/>
      <c r="AM23" s="22"/>
      <c r="AN23" s="22"/>
      <c r="AO23" s="43"/>
      <c r="AP23" s="22"/>
      <c r="AQ23" s="22"/>
      <c r="AR23" s="22"/>
      <c r="AS23" s="43"/>
      <c r="AT23" s="22"/>
    </row>
    <row r="24" ht="15.75" customHeight="1">
      <c r="A24" s="24"/>
      <c r="B24" s="24"/>
      <c r="C24" s="21"/>
      <c r="D24" s="42"/>
      <c r="E24" s="43"/>
      <c r="F24" s="22"/>
      <c r="G24" s="22"/>
      <c r="H24" s="22"/>
      <c r="I24" s="43"/>
      <c r="J24" s="22"/>
      <c r="K24" s="22"/>
      <c r="L24" s="22"/>
      <c r="M24" s="43"/>
      <c r="N24" s="22"/>
      <c r="O24" s="22"/>
      <c r="P24" s="22"/>
      <c r="Q24" s="43"/>
      <c r="R24" s="22"/>
      <c r="S24" s="22"/>
      <c r="T24" s="22"/>
      <c r="U24" s="43"/>
      <c r="V24" s="22"/>
      <c r="W24" s="22"/>
      <c r="X24" s="22"/>
      <c r="Y24" s="43"/>
      <c r="Z24" s="22"/>
      <c r="AA24" s="22"/>
      <c r="AB24" s="22"/>
      <c r="AC24" s="6"/>
      <c r="AD24" s="22"/>
      <c r="AE24" s="22"/>
      <c r="AF24" s="22"/>
      <c r="AG24" s="43"/>
      <c r="AH24" s="22"/>
      <c r="AI24" s="22"/>
      <c r="AJ24" s="22"/>
      <c r="AK24" s="43"/>
      <c r="AL24" s="22"/>
      <c r="AM24" s="22"/>
      <c r="AN24" s="22"/>
      <c r="AO24" s="43"/>
      <c r="AP24" s="22"/>
      <c r="AQ24" s="22"/>
      <c r="AR24" s="22"/>
      <c r="AS24" s="43"/>
      <c r="AT24" s="22"/>
    </row>
    <row r="25" ht="15.75" customHeight="1">
      <c r="A25" s="24"/>
      <c r="B25" s="24"/>
      <c r="C25" s="21"/>
      <c r="D25" s="42"/>
      <c r="E25" s="43"/>
      <c r="F25" s="22"/>
      <c r="G25" s="22"/>
      <c r="H25" s="22"/>
      <c r="I25" s="43"/>
      <c r="J25" s="22"/>
      <c r="K25" s="22"/>
      <c r="L25" s="22"/>
      <c r="M25" s="43"/>
      <c r="N25" s="22"/>
      <c r="O25" s="22"/>
      <c r="P25" s="22"/>
      <c r="Q25" s="43"/>
      <c r="R25" s="22"/>
      <c r="S25" s="22"/>
      <c r="T25" s="22"/>
      <c r="U25" s="43"/>
      <c r="V25" s="22"/>
      <c r="W25" s="22"/>
      <c r="X25" s="22"/>
      <c r="Y25" s="43"/>
      <c r="Z25" s="22"/>
      <c r="AA25" s="22"/>
      <c r="AB25" s="22"/>
      <c r="AC25" s="6"/>
      <c r="AD25" s="22"/>
      <c r="AE25" s="22"/>
      <c r="AF25" s="22"/>
      <c r="AG25" s="43"/>
      <c r="AH25" s="22"/>
      <c r="AI25" s="22"/>
      <c r="AJ25" s="22"/>
      <c r="AK25" s="43"/>
      <c r="AL25" s="22"/>
      <c r="AM25" s="22"/>
      <c r="AN25" s="22"/>
      <c r="AO25" s="43"/>
      <c r="AP25" s="22"/>
      <c r="AQ25" s="22"/>
      <c r="AR25" s="22"/>
      <c r="AS25" s="43"/>
      <c r="AT25" s="22"/>
    </row>
    <row r="26" ht="15.75" customHeight="1">
      <c r="A26" s="25"/>
      <c r="B26" s="25"/>
      <c r="C26" s="26"/>
      <c r="D26" s="5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6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</row>
    <row r="27" ht="15.75" customHeight="1">
      <c r="A27" s="4"/>
      <c r="B27" s="4"/>
      <c r="C27" s="6"/>
      <c r="D27" s="5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6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</row>
    <row r="30" ht="15.75" customHeight="1"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ht="15.75" customHeight="1">
      <c r="D31" s="60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ht="15.75" customHeight="1">
      <c r="D32" s="60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</row>
    <row r="33" ht="15.75" customHeight="1">
      <c r="D33" s="60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</row>
    <row r="34" ht="15.75" customHeight="1">
      <c r="D34" s="60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</row>
    <row r="35" ht="15.75" customHeight="1"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</row>
    <row r="36" ht="15.75" customHeight="1"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15.75" customHeight="1"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</row>
    <row r="38" ht="15.75" customHeight="1"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15.75" customHeight="1"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15.75" customHeight="1"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15.75" customHeight="1"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</row>
    <row r="42" ht="15.75" customHeight="1"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15.75" customHeight="1"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</row>
    <row r="44" ht="15.75" customHeight="1"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</row>
    <row r="45" ht="15.75" customHeight="1">
      <c r="D45" s="6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</row>
    <row r="46" ht="15.75" customHeight="1"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</row>
    <row r="47" ht="15.75" customHeight="1"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ht="15.75" customHeight="1"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ht="15.75" customHeight="1">
      <c r="D49" s="6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15.75" customHeight="1"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40"/>
    </row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</sheetData>
  <autoFilter ref="$A$6:$BG$9">
    <sortState ref="A6:BG9">
      <sortCondition descending="1" ref="D6:D9"/>
    </sortState>
  </autoFilter>
  <mergeCells count="23">
    <mergeCell ref="Z4:AB4"/>
    <mergeCell ref="AD4:AF4"/>
    <mergeCell ref="AH4:AJ4"/>
    <mergeCell ref="AL4:AN4"/>
    <mergeCell ref="AP4:AR4"/>
    <mergeCell ref="Q1:Q3"/>
    <mergeCell ref="F4:H4"/>
    <mergeCell ref="J4:L4"/>
    <mergeCell ref="N4:P4"/>
    <mergeCell ref="Q4:Q5"/>
    <mergeCell ref="R4:T4"/>
    <mergeCell ref="V4:X4"/>
    <mergeCell ref="AD15:AF15"/>
    <mergeCell ref="AH15:AJ15"/>
    <mergeCell ref="AL15:AN15"/>
    <mergeCell ref="AP15:AR15"/>
    <mergeCell ref="F15:H15"/>
    <mergeCell ref="J15:L15"/>
    <mergeCell ref="N15:P15"/>
    <mergeCell ref="Q15:Q16"/>
    <mergeCell ref="R15:T15"/>
    <mergeCell ref="V15:X15"/>
    <mergeCell ref="Z15:AB1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208</v>
      </c>
      <c r="C1" s="2"/>
      <c r="D1" s="36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8"/>
      <c r="R1" s="43"/>
      <c r="S1" s="43"/>
      <c r="T1" s="43"/>
      <c r="U1" s="41"/>
      <c r="V1" s="43"/>
      <c r="W1" s="43"/>
      <c r="X1" s="43"/>
      <c r="Y1" s="21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</row>
    <row r="2">
      <c r="A2" s="4"/>
      <c r="B2" s="4"/>
      <c r="C2" s="5"/>
      <c r="D2" s="40"/>
      <c r="U2" s="41"/>
      <c r="X2" s="41"/>
      <c r="Y2" s="6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15"/>
      <c r="B3" s="15" t="s">
        <v>209</v>
      </c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3"/>
      <c r="AT3" s="43" t="s">
        <v>210</v>
      </c>
    </row>
    <row r="4">
      <c r="A4" s="55"/>
      <c r="B4" s="55"/>
      <c r="C4" s="21"/>
      <c r="D4" s="42"/>
      <c r="E4" s="43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6"/>
      <c r="Z4" s="53" t="s">
        <v>67</v>
      </c>
      <c r="AA4" s="53" t="s">
        <v>68</v>
      </c>
      <c r="AB4" s="53" t="s">
        <v>69</v>
      </c>
      <c r="AC4" s="54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54"/>
      <c r="AT4" s="19" t="s">
        <v>6</v>
      </c>
    </row>
    <row r="5">
      <c r="A5" s="20">
        <v>1.0</v>
      </c>
      <c r="B5" s="24" t="s">
        <v>205</v>
      </c>
      <c r="C5" s="21"/>
      <c r="D5" s="42">
        <f>G5+K5+O5+S5+W5+AA5+AE5+AI5+AM5+AQ5</f>
        <v>0</v>
      </c>
      <c r="E5" s="43"/>
      <c r="F5" s="22" t="s">
        <v>88</v>
      </c>
      <c r="G5" s="22">
        <f>IF(OR(F5="NT", F5="TIME"), 0, IF(_xlfn.RANK.EQ(F5, $J$5:$J$11, 1)&lt;=10, 11 - _xlfn.RANK.EQ(F5, $J$5:$J$11, 1), 0))</f>
        <v>0</v>
      </c>
      <c r="H5" s="22">
        <f>IF(OR(F5="TO", F5="TIME"), 0, IF(F5&lt;&gt;"", 1, ""))</f>
        <v>0</v>
      </c>
      <c r="I5" s="43"/>
      <c r="J5" s="22" t="s">
        <v>87</v>
      </c>
      <c r="K5" s="22">
        <f>IF(OR(J5="NT", J5="TIME"), 0, IF(_xlfn.RANK.EQ(J5, $J$5:$J$11, 1)&lt;=10, 11 - _xlfn.RANK.EQ(J5, $J$5:$J$11, 1), 0))</f>
        <v>0</v>
      </c>
      <c r="L5" s="22">
        <f>IF(OR(J5="TO", J5="TIME"), 0, IF(J5&lt;&gt;"", 1, ""))</f>
        <v>1</v>
      </c>
      <c r="M5" s="43"/>
      <c r="N5" s="22" t="s">
        <v>87</v>
      </c>
      <c r="O5" s="22">
        <f>IF(OR(N5="NT", N5="TIME"), 0, IF(_xlfn.RANK.EQ(N5, $N$5:$N$11, 1)&lt;=10, 11 - _xlfn.RANK.EQ(N5, $N$5:$N$11, 1), 0))</f>
        <v>0</v>
      </c>
      <c r="P5" s="22">
        <f>IF(OR(N5="TO", N5="TIME"), 0, IF(N5&lt;&gt;"", 1, ""))</f>
        <v>1</v>
      </c>
      <c r="Q5" s="43"/>
      <c r="R5" s="22" t="s">
        <v>87</v>
      </c>
      <c r="S5" s="22">
        <f>IF(OR(R5="NT", R5="TIME"), 0, IF(_xlfn.RANK.EQ(R5, $R$5:$R$11, 1)&lt;=10, 11 - _xlfn.RANK.EQ(R5, $R$5:$R$11, 1), 0))</f>
        <v>0</v>
      </c>
      <c r="T5" s="22">
        <f>IF(OR(R5="TO", R5="TIME"), 0, IF(R5&lt;&gt;"", 1, ""))</f>
        <v>1</v>
      </c>
      <c r="U5" s="43"/>
      <c r="V5" s="22" t="s">
        <v>88</v>
      </c>
      <c r="W5" s="22">
        <f>IF(OR(V5="NT", V5="TIME"), 0, IF(_xlfn.RANK.EQ(V5, $V$5:$V$11, 1)&lt;=10, 11 - _xlfn.RANK.EQ(V5, $V$5:$V$11, 1), 0))</f>
        <v>0</v>
      </c>
      <c r="X5" s="22">
        <f>IF(OR(V5="TO", V5="TIME"), 0, IF(V5&lt;&gt;"", 1, ""))</f>
        <v>0</v>
      </c>
      <c r="Y5" s="6"/>
      <c r="Z5" s="22" t="s">
        <v>88</v>
      </c>
      <c r="AA5" s="22">
        <f>IF(OR(Z5="NT", Z5="TIME"), 0, IF(_xlfn.RANK.EQ(Z5, $Z$5:$Z$11, 1)&lt;=10, 11 - _xlfn.RANK.EQ(Z5, $Z$5:$Z$11, 1), 0))</f>
        <v>0</v>
      </c>
      <c r="AB5" s="22">
        <f>IF(OR(Z5="TO", Z5="TIME"), 0, IF(Z5&lt;&gt;"", 1, ""))</f>
        <v>0</v>
      </c>
      <c r="AC5" s="43"/>
      <c r="AD5" s="22" t="s">
        <v>88</v>
      </c>
      <c r="AE5" s="22">
        <f>IF(OR(AD5="NT", AD5="TIME"), 0, IF(_xlfn.RANK.EQ(AD5, $AD$5:$AD$11, 1)&lt;=10, 11 - _xlfn.RANK.EQ(AD5, $AD$5:$AD$11, 1), 0))</f>
        <v>0</v>
      </c>
      <c r="AF5" s="22">
        <f>IF(OR(AD5="TO", AD5="TIME"), 0, IF(AD5&lt;&gt;"", 1, ""))</f>
        <v>0</v>
      </c>
      <c r="AG5" s="43"/>
      <c r="AH5" s="22" t="s">
        <v>88</v>
      </c>
      <c r="AI5" s="22">
        <f>IF(OR(AH5="NT", AH5="TIME"), 0, IF(_xlfn.RANK.EQ(AH5, $AH$5:$AH$11, 1)&lt;=10, 11 - _xlfn.RANK.EQ(AH5, $AH$5:$AH$11, 1), 0))</f>
        <v>0</v>
      </c>
      <c r="AJ5" s="22">
        <f>IF(OR(AH5="TO", AH5="TIME"), 0, IF(AH5&lt;&gt;"", 1, ""))</f>
        <v>0</v>
      </c>
      <c r="AK5" s="43"/>
      <c r="AL5" s="22" t="s">
        <v>88</v>
      </c>
      <c r="AM5" s="22">
        <f>IF(OR(AL5="NT", AL5="TIME"), 0, IF(_xlfn.RANK.EQ(AL5, $AL$5:$AL$11, 1)&lt;=10, 11 - _xlfn.RANK.EQ(AL5, $AL$5:$AL$11, 1), 0))</f>
        <v>0</v>
      </c>
      <c r="AN5" s="22">
        <f>IF(OR(AL5="TO", AL5="TIME"), 0, IF(AL5&lt;&gt;"", 1, ""))</f>
        <v>0</v>
      </c>
      <c r="AO5" s="43"/>
      <c r="AP5" s="22" t="s">
        <v>88</v>
      </c>
      <c r="AQ5" s="22">
        <f>IF(OR(AP5="NT", AP5="TIME"), 0, IF(_xlfn.RANK.EQ(AP5, $AP$5:$AP$11, 1)&lt;=10, 11 - _xlfn.RANK.EQ(AP5, $AP$5:$AP$11, 1), 0))</f>
        <v>0</v>
      </c>
      <c r="AR5" s="22">
        <f>IF(OR(AP5="TO", AP5="TIME"), 0, IF(AP5&lt;&gt;"", 1, ""))</f>
        <v>0</v>
      </c>
      <c r="AS5" s="43"/>
      <c r="AT5" s="22">
        <f>AR5+AN5+AJ5+AF5+AB5+X5+T5+P5+L5+H5</f>
        <v>3</v>
      </c>
    </row>
    <row r="6">
      <c r="A6" s="20"/>
      <c r="C6" s="21"/>
      <c r="D6" s="42"/>
      <c r="E6" s="43"/>
      <c r="F6" s="22"/>
      <c r="G6" s="22"/>
      <c r="H6" s="22"/>
      <c r="I6" s="43"/>
      <c r="J6" s="22"/>
      <c r="K6" s="22"/>
      <c r="L6" s="22"/>
      <c r="M6" s="43"/>
      <c r="N6" s="22"/>
      <c r="O6" s="22"/>
      <c r="P6" s="22"/>
      <c r="Q6" s="43"/>
      <c r="R6" s="22"/>
      <c r="S6" s="22"/>
      <c r="T6" s="22"/>
      <c r="U6" s="43"/>
      <c r="V6" s="22"/>
      <c r="W6" s="22"/>
      <c r="X6" s="22"/>
      <c r="Y6" s="6"/>
      <c r="Z6" s="22"/>
      <c r="AA6" s="22"/>
      <c r="AB6" s="22"/>
      <c r="AC6" s="43"/>
      <c r="AD6" s="22"/>
      <c r="AE6" s="22"/>
      <c r="AF6" s="22"/>
      <c r="AG6" s="43"/>
      <c r="AH6" s="22"/>
      <c r="AI6" s="22"/>
      <c r="AJ6" s="22"/>
      <c r="AK6" s="43"/>
      <c r="AL6" s="22"/>
      <c r="AM6" s="22"/>
      <c r="AN6" s="22"/>
      <c r="AO6" s="43"/>
      <c r="AP6" s="22"/>
      <c r="AQ6" s="22"/>
      <c r="AR6" s="22"/>
      <c r="AS6" s="43"/>
      <c r="AT6" s="22"/>
    </row>
    <row r="7">
      <c r="A7" s="20"/>
      <c r="B7" s="24"/>
      <c r="C7" s="21"/>
      <c r="D7" s="42"/>
      <c r="E7" s="43"/>
      <c r="F7" s="22"/>
      <c r="G7" s="22"/>
      <c r="H7" s="22"/>
      <c r="I7" s="43"/>
      <c r="J7" s="22"/>
      <c r="K7" s="22"/>
      <c r="L7" s="22"/>
      <c r="M7" s="43"/>
      <c r="N7" s="22"/>
      <c r="O7" s="22"/>
      <c r="P7" s="22"/>
      <c r="Q7" s="43"/>
      <c r="R7" s="22"/>
      <c r="S7" s="22"/>
      <c r="T7" s="22"/>
      <c r="U7" s="43"/>
      <c r="V7" s="22"/>
      <c r="W7" s="22"/>
      <c r="X7" s="22"/>
      <c r="Y7" s="6"/>
      <c r="Z7" s="22"/>
      <c r="AA7" s="22"/>
      <c r="AB7" s="22"/>
      <c r="AC7" s="43"/>
      <c r="AD7" s="22"/>
      <c r="AE7" s="22"/>
      <c r="AF7" s="22"/>
      <c r="AG7" s="43"/>
      <c r="AH7" s="22"/>
      <c r="AI7" s="22"/>
      <c r="AJ7" s="22"/>
      <c r="AK7" s="43"/>
      <c r="AL7" s="22"/>
      <c r="AM7" s="22"/>
      <c r="AN7" s="22"/>
      <c r="AO7" s="43"/>
      <c r="AP7" s="22"/>
      <c r="AQ7" s="22"/>
      <c r="AR7" s="22"/>
      <c r="AS7" s="43"/>
      <c r="AT7" s="22"/>
    </row>
    <row r="8">
      <c r="A8" s="20"/>
      <c r="B8" s="20"/>
      <c r="C8" s="21"/>
      <c r="D8" s="42"/>
      <c r="E8" s="43"/>
      <c r="F8" s="22"/>
      <c r="G8" s="22"/>
      <c r="H8" s="22"/>
      <c r="I8" s="43"/>
      <c r="J8" s="22"/>
      <c r="K8" s="22"/>
      <c r="L8" s="22"/>
      <c r="M8" s="43"/>
      <c r="N8" s="22"/>
      <c r="O8" s="22"/>
      <c r="P8" s="22"/>
      <c r="Q8" s="43"/>
      <c r="R8" s="22"/>
      <c r="S8" s="22"/>
      <c r="T8" s="22"/>
      <c r="U8" s="43"/>
      <c r="V8" s="22"/>
      <c r="W8" s="22"/>
      <c r="X8" s="22"/>
      <c r="Y8" s="6"/>
      <c r="Z8" s="22"/>
      <c r="AA8" s="22"/>
      <c r="AB8" s="22"/>
      <c r="AC8" s="43"/>
      <c r="AD8" s="22"/>
      <c r="AE8" s="22"/>
      <c r="AF8" s="22"/>
      <c r="AG8" s="43"/>
      <c r="AH8" s="22"/>
      <c r="AI8" s="22"/>
      <c r="AJ8" s="22"/>
      <c r="AK8" s="43"/>
      <c r="AL8" s="22"/>
      <c r="AM8" s="22"/>
      <c r="AN8" s="22"/>
      <c r="AO8" s="43"/>
      <c r="AP8" s="22"/>
      <c r="AQ8" s="22"/>
      <c r="AR8" s="22"/>
      <c r="AS8" s="43"/>
      <c r="AT8" s="22"/>
    </row>
    <row r="9">
      <c r="A9" s="20"/>
      <c r="B9" s="20"/>
      <c r="C9" s="21"/>
      <c r="D9" s="42"/>
      <c r="E9" s="43"/>
      <c r="F9" s="22"/>
      <c r="G9" s="22"/>
      <c r="H9" s="22"/>
      <c r="I9" s="43"/>
      <c r="J9" s="22"/>
      <c r="K9" s="22"/>
      <c r="L9" s="22"/>
      <c r="M9" s="43"/>
      <c r="N9" s="22"/>
      <c r="O9" s="22"/>
      <c r="P9" s="22"/>
      <c r="Q9" s="43"/>
      <c r="R9" s="22"/>
      <c r="S9" s="22"/>
      <c r="T9" s="22"/>
      <c r="U9" s="43"/>
      <c r="V9" s="22"/>
      <c r="W9" s="22"/>
      <c r="X9" s="22"/>
      <c r="Y9" s="6"/>
      <c r="Z9" s="22"/>
      <c r="AA9" s="22"/>
      <c r="AB9" s="22"/>
      <c r="AC9" s="43"/>
      <c r="AD9" s="22"/>
      <c r="AE9" s="22"/>
      <c r="AF9" s="22"/>
      <c r="AG9" s="43"/>
      <c r="AH9" s="22"/>
      <c r="AI9" s="22"/>
      <c r="AJ9" s="22"/>
      <c r="AK9" s="43"/>
      <c r="AL9" s="22"/>
      <c r="AM9" s="22"/>
      <c r="AN9" s="22"/>
      <c r="AO9" s="43"/>
      <c r="AP9" s="22"/>
      <c r="AQ9" s="22"/>
      <c r="AR9" s="22"/>
      <c r="AS9" s="43"/>
      <c r="AT9" s="22"/>
    </row>
    <row r="10">
      <c r="A10" s="20"/>
      <c r="B10" s="20"/>
      <c r="C10" s="21"/>
      <c r="D10" s="42"/>
      <c r="E10" s="43"/>
      <c r="F10" s="22"/>
      <c r="G10" s="22"/>
      <c r="H10" s="22"/>
      <c r="I10" s="43"/>
      <c r="J10" s="22"/>
      <c r="K10" s="22"/>
      <c r="L10" s="22"/>
      <c r="M10" s="43"/>
      <c r="N10" s="22"/>
      <c r="O10" s="22"/>
      <c r="P10" s="22"/>
      <c r="Q10" s="43"/>
      <c r="R10" s="22"/>
      <c r="S10" s="22"/>
      <c r="T10" s="22"/>
      <c r="U10" s="43"/>
      <c r="V10" s="22"/>
      <c r="W10" s="22"/>
      <c r="X10" s="22"/>
      <c r="Y10" s="6"/>
      <c r="Z10" s="22"/>
      <c r="AA10" s="22"/>
      <c r="AB10" s="22"/>
      <c r="AC10" s="43"/>
      <c r="AD10" s="22"/>
      <c r="AE10" s="22"/>
      <c r="AF10" s="22"/>
      <c r="AG10" s="43"/>
      <c r="AH10" s="22"/>
      <c r="AI10" s="22"/>
      <c r="AJ10" s="22"/>
      <c r="AK10" s="43"/>
      <c r="AL10" s="22"/>
      <c r="AM10" s="22"/>
      <c r="AN10" s="22"/>
      <c r="AO10" s="43"/>
      <c r="AP10" s="22"/>
      <c r="AQ10" s="22"/>
      <c r="AR10" s="22"/>
      <c r="AS10" s="43"/>
      <c r="AT10" s="22"/>
    </row>
    <row r="11">
      <c r="A11" s="24"/>
      <c r="B11" s="24"/>
      <c r="C11" s="21"/>
      <c r="D11" s="42"/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/>
      <c r="W11" s="22"/>
      <c r="X11" s="22"/>
      <c r="Y11" s="6"/>
      <c r="Z11" s="22"/>
      <c r="AA11" s="22"/>
      <c r="AB11" s="22"/>
      <c r="AC11" s="43"/>
      <c r="AD11" s="22"/>
      <c r="AE11" s="22"/>
      <c r="AF11" s="22"/>
      <c r="AG11" s="43"/>
      <c r="AH11" s="22"/>
      <c r="AI11" s="22"/>
      <c r="AJ11" s="22"/>
      <c r="AK11" s="43"/>
      <c r="AL11" s="22"/>
      <c r="AM11" s="22"/>
      <c r="AN11" s="22"/>
      <c r="AO11" s="43"/>
      <c r="AP11" s="22"/>
      <c r="AQ11" s="22"/>
      <c r="AR11" s="22"/>
      <c r="AS11" s="43"/>
      <c r="AT11" s="22"/>
    </row>
    <row r="12">
      <c r="A12" s="4"/>
      <c r="B12" s="4"/>
      <c r="C12" s="6"/>
      <c r="D12" s="5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6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</row>
    <row r="13">
      <c r="A13" s="15"/>
      <c r="B13" s="15" t="s">
        <v>211</v>
      </c>
      <c r="C13" s="6"/>
      <c r="D13" s="5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6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</row>
    <row r="14" ht="15.75" customHeight="1">
      <c r="A14" s="24">
        <v>1.0</v>
      </c>
      <c r="B14" s="20" t="s">
        <v>171</v>
      </c>
      <c r="C14" s="21"/>
      <c r="D14" s="42">
        <f>G14+K14+O14+S14+W14+AA14+AE14+AI14+AM14+AQ14</f>
        <v>0</v>
      </c>
      <c r="E14" s="43"/>
      <c r="F14" s="22" t="s">
        <v>88</v>
      </c>
      <c r="G14" s="22">
        <f>IF(OR(F14="NT", F14="TIME"), 0, IF(_xlfn.RANK.EQ(F14, $J$5:$J$11, 1)&lt;=10, 11 - _xlfn.RANK.EQ(F14, $J$5:$J$11, 1), 0))</f>
        <v>0</v>
      </c>
      <c r="H14" s="22">
        <f>IF(OR(F14="TO", F14="TIME"), 0, IF(F14&lt;&gt;"", 1, ""))</f>
        <v>0</v>
      </c>
      <c r="I14" s="43"/>
      <c r="J14" s="22" t="s">
        <v>87</v>
      </c>
      <c r="K14" s="22">
        <f>IF(OR(J14="NT", J14="TIME"), 0, IF(_xlfn.RANK.EQ(J14, $J$5:$J$11, 1)&lt;=10, 11 - _xlfn.RANK.EQ(J14, $J$5:$J$11, 1), 0))</f>
        <v>0</v>
      </c>
      <c r="L14" s="22">
        <f>IF(OR(J14="TO", J14="TIME"), 0, IF(J14&lt;&gt;"", 1, ""))</f>
        <v>1</v>
      </c>
      <c r="M14" s="43"/>
      <c r="N14" s="22" t="s">
        <v>87</v>
      </c>
      <c r="O14" s="22">
        <f>IF(OR(N14="NT", N14="TIME"), 0, IF(_xlfn.RANK.EQ(N14, $N$14:$N$19, 1)&lt;=10, 11 - _xlfn.RANK.EQ(N14, $N$14:$N$19, 1), 0))</f>
        <v>0</v>
      </c>
      <c r="P14" s="22">
        <f>IF(OR(N14="TO", N14="TIME"), 0, IF(N14&lt;&gt;"", 1, ""))</f>
        <v>1</v>
      </c>
      <c r="Q14" s="43"/>
      <c r="R14" s="22" t="s">
        <v>87</v>
      </c>
      <c r="S14" s="22">
        <f>IF(OR(R14="NT", R14="TIME"), 0, IF(_xlfn.RANK.EQ(R14, $R$14:$R$19, 1)&lt;=10, 11 - _xlfn.RANK.EQ(R14, $R$14:$R$19, 1), 0))</f>
        <v>0</v>
      </c>
      <c r="T14" s="22">
        <f>IF(OR(R14="TO", R14="TIME"), 0, IF(R14&lt;&gt;"", 1, ""))</f>
        <v>1</v>
      </c>
      <c r="U14" s="43"/>
      <c r="V14" s="22" t="s">
        <v>88</v>
      </c>
      <c r="W14" s="22">
        <f>IF(OR(V14="NT", V14="TIME"), 0, IF(_xlfn.RANK.EQ(V14, $V$14:$V$19, 1)&lt;=10, 11 - _xlfn.RANK.EQ(V14, $V$14:$V$19, 1), 0))</f>
        <v>0</v>
      </c>
      <c r="X14" s="22">
        <f>IF(OR(V14="TO", V14="TIME"), 0, IF(V14&lt;&gt;"", 1, ""))</f>
        <v>0</v>
      </c>
      <c r="Y14" s="6"/>
      <c r="Z14" s="22" t="s">
        <v>88</v>
      </c>
      <c r="AA14" s="22">
        <f>IF(OR(Z14="NT", Z14="TIME"), 0, IF(_xlfn.RANK.EQ(Z14, $Z$14:$Z$19, 1)&lt;=10, 11 - _xlfn.RANK.EQ(Z14, $Z$14:$Z$19, 1), 0))</f>
        <v>0</v>
      </c>
      <c r="AB14" s="22">
        <f>IF(OR(Z14="TO", Z14="TIME"), 0, IF(Z14&lt;&gt;"", 1, ""))</f>
        <v>0</v>
      </c>
      <c r="AC14" s="43"/>
      <c r="AD14" s="22" t="s">
        <v>88</v>
      </c>
      <c r="AE14" s="22">
        <f>IF(OR(AD14="NT", AD14="TIME"), 0, IF(_xlfn.RANK.EQ(AD14, $AD$14:$AD$19, 1)&lt;=10, 11 - _xlfn.RANK.EQ(AD14, $AD$14:$AD$19, 1), 0))</f>
        <v>0</v>
      </c>
      <c r="AF14" s="22">
        <f>IF(OR(AD14="TO", AD14="TIME"), 0, IF(AD14&lt;&gt;"", 1, ""))</f>
        <v>0</v>
      </c>
      <c r="AG14" s="43"/>
      <c r="AH14" s="22" t="s">
        <v>88</v>
      </c>
      <c r="AI14" s="22">
        <f>IF(OR(AH14="NT", AH14="TIME"), 0, IF(_xlfn.RANK.EQ(AH14, $AH$14:$AH$19, 1)&lt;=10, 11 - _xlfn.RANK.EQ(AH14, $AH$14:$AH$19, 1), 0))</f>
        <v>0</v>
      </c>
      <c r="AJ14" s="22">
        <f>IF(OR(AH14="TO", AH14="TIME"), 0, IF(AH14&lt;&gt;"", 1, ""))</f>
        <v>0</v>
      </c>
      <c r="AK14" s="43"/>
      <c r="AL14" s="22" t="s">
        <v>88</v>
      </c>
      <c r="AM14" s="22">
        <f>IF(OR(AL14="NT", AL14="TIME"), 0, IF(_xlfn.RANK.EQ(AL14, $AL$14:$AL$19, 1)&lt;=10, 11 - _xlfn.RANK.EQ(AL14, $AL$14:$AL$19, 1), 0))</f>
        <v>0</v>
      </c>
      <c r="AN14" s="22">
        <f>IF(OR(AL14="TO", AL14="TIME"), 0, IF(AL14&lt;&gt;"", 1, ""))</f>
        <v>0</v>
      </c>
      <c r="AO14" s="43"/>
      <c r="AP14" s="22" t="s">
        <v>88</v>
      </c>
      <c r="AQ14" s="22">
        <f>IF(OR(AP14="NT", AP14="TIME"), 0, IF(_xlfn.RANK.EQ(AP14, $AP$14:$AP$19, 1)&lt;=10, 11 - _xlfn.RANK.EQ(AP14, $AP$14:$AP$19, 1), 0))</f>
        <v>0</v>
      </c>
      <c r="AR14" s="22">
        <f>IF(OR(AP14="TO", AP14="TIME"), 0, IF(AP14&lt;&gt;"", 1, ""))</f>
        <v>0</v>
      </c>
      <c r="AS14" s="43"/>
      <c r="AT14" s="22">
        <f>AR14+AN14+AJ14+AF14+AB14+X14+T14+P14+L14+H14</f>
        <v>3</v>
      </c>
    </row>
    <row r="15" ht="15.75" customHeight="1">
      <c r="A15" s="24"/>
      <c r="B15" s="24"/>
      <c r="C15" s="21"/>
      <c r="D15" s="42"/>
      <c r="E15" s="43"/>
      <c r="F15" s="22"/>
      <c r="G15" s="22"/>
      <c r="H15" s="22"/>
      <c r="I15" s="43"/>
      <c r="J15" s="22"/>
      <c r="K15" s="22"/>
      <c r="L15" s="22"/>
      <c r="M15" s="43"/>
      <c r="N15" s="22"/>
      <c r="O15" s="22"/>
      <c r="P15" s="22"/>
      <c r="Q15" s="43"/>
      <c r="R15" s="22"/>
      <c r="S15" s="22"/>
      <c r="T15" s="22"/>
      <c r="U15" s="43"/>
      <c r="V15" s="22"/>
      <c r="W15" s="22"/>
      <c r="X15" s="22"/>
      <c r="Y15" s="6"/>
      <c r="Z15" s="22"/>
      <c r="AA15" s="22"/>
      <c r="AB15" s="22"/>
      <c r="AC15" s="43"/>
      <c r="AD15" s="22"/>
      <c r="AE15" s="22"/>
      <c r="AF15" s="22"/>
      <c r="AG15" s="43"/>
      <c r="AH15" s="22"/>
      <c r="AI15" s="22"/>
      <c r="AJ15" s="22"/>
      <c r="AK15" s="43"/>
      <c r="AL15" s="22"/>
      <c r="AM15" s="22"/>
      <c r="AN15" s="22"/>
      <c r="AO15" s="43"/>
      <c r="AP15" s="22"/>
      <c r="AQ15" s="22"/>
      <c r="AR15" s="22"/>
      <c r="AS15" s="43"/>
      <c r="AT15" s="22"/>
    </row>
    <row r="16" ht="15.75" customHeight="1">
      <c r="A16" s="24"/>
      <c r="B16" s="24"/>
      <c r="C16" s="21"/>
      <c r="D16" s="42"/>
      <c r="E16" s="43"/>
      <c r="F16" s="22"/>
      <c r="G16" s="22"/>
      <c r="H16" s="22"/>
      <c r="I16" s="43"/>
      <c r="J16" s="22"/>
      <c r="K16" s="22"/>
      <c r="L16" s="22"/>
      <c r="M16" s="43"/>
      <c r="N16" s="22"/>
      <c r="O16" s="22"/>
      <c r="P16" s="22"/>
      <c r="Q16" s="43"/>
      <c r="R16" s="22"/>
      <c r="S16" s="22"/>
      <c r="T16" s="22"/>
      <c r="U16" s="43"/>
      <c r="V16" s="22"/>
      <c r="W16" s="22"/>
      <c r="X16" s="22"/>
      <c r="Y16" s="6"/>
      <c r="Z16" s="22"/>
      <c r="AA16" s="22"/>
      <c r="AB16" s="22"/>
      <c r="AC16" s="43"/>
      <c r="AD16" s="22"/>
      <c r="AE16" s="22"/>
      <c r="AF16" s="22"/>
      <c r="AG16" s="43"/>
      <c r="AH16" s="22"/>
      <c r="AI16" s="22"/>
      <c r="AJ16" s="22"/>
      <c r="AK16" s="43"/>
      <c r="AL16" s="22"/>
      <c r="AM16" s="22"/>
      <c r="AN16" s="22"/>
      <c r="AO16" s="43"/>
      <c r="AP16" s="22"/>
      <c r="AQ16" s="22"/>
      <c r="AR16" s="22"/>
      <c r="AS16" s="43"/>
      <c r="AT16" s="22"/>
    </row>
    <row r="17" ht="15.75" customHeight="1">
      <c r="A17" s="24"/>
      <c r="B17" s="24"/>
      <c r="C17" s="21"/>
      <c r="D17" s="42"/>
      <c r="E17" s="43"/>
      <c r="F17" s="22"/>
      <c r="G17" s="22"/>
      <c r="H17" s="22"/>
      <c r="I17" s="43"/>
      <c r="J17" s="22"/>
      <c r="K17" s="22"/>
      <c r="L17" s="22"/>
      <c r="M17" s="43"/>
      <c r="N17" s="22"/>
      <c r="O17" s="22"/>
      <c r="P17" s="22"/>
      <c r="Q17" s="43"/>
      <c r="R17" s="22"/>
      <c r="S17" s="22"/>
      <c r="T17" s="22"/>
      <c r="U17" s="43"/>
      <c r="V17" s="22"/>
      <c r="W17" s="22"/>
      <c r="X17" s="22"/>
      <c r="Y17" s="6"/>
      <c r="Z17" s="22"/>
      <c r="AA17" s="22"/>
      <c r="AB17" s="22"/>
      <c r="AC17" s="43"/>
      <c r="AD17" s="22"/>
      <c r="AE17" s="22"/>
      <c r="AF17" s="22"/>
      <c r="AG17" s="43"/>
      <c r="AH17" s="22"/>
      <c r="AI17" s="22"/>
      <c r="AJ17" s="22"/>
      <c r="AK17" s="43"/>
      <c r="AL17" s="22"/>
      <c r="AM17" s="22"/>
      <c r="AN17" s="22"/>
      <c r="AO17" s="43"/>
      <c r="AP17" s="22"/>
      <c r="AQ17" s="22"/>
      <c r="AR17" s="22"/>
      <c r="AS17" s="43"/>
      <c r="AT17" s="22"/>
    </row>
    <row r="18" ht="15.75" customHeight="1">
      <c r="A18" s="24"/>
      <c r="B18" s="24"/>
      <c r="C18" s="21"/>
      <c r="D18" s="42"/>
      <c r="E18" s="43"/>
      <c r="F18" s="22"/>
      <c r="G18" s="22"/>
      <c r="H18" s="22"/>
      <c r="I18" s="43"/>
      <c r="J18" s="22"/>
      <c r="K18" s="22"/>
      <c r="L18" s="22"/>
      <c r="M18" s="43"/>
      <c r="N18" s="22"/>
      <c r="O18" s="22"/>
      <c r="P18" s="22"/>
      <c r="Q18" s="43"/>
      <c r="R18" s="22"/>
      <c r="S18" s="22"/>
      <c r="T18" s="22"/>
      <c r="U18" s="43"/>
      <c r="V18" s="22"/>
      <c r="W18" s="22"/>
      <c r="X18" s="22"/>
      <c r="Y18" s="6"/>
      <c r="Z18" s="22"/>
      <c r="AA18" s="22"/>
      <c r="AB18" s="22"/>
      <c r="AC18" s="43"/>
      <c r="AD18" s="22"/>
      <c r="AE18" s="22"/>
      <c r="AF18" s="22"/>
      <c r="AG18" s="43"/>
      <c r="AH18" s="22"/>
      <c r="AI18" s="22"/>
      <c r="AJ18" s="22"/>
      <c r="AK18" s="43"/>
      <c r="AL18" s="22"/>
      <c r="AM18" s="22"/>
      <c r="AN18" s="22"/>
      <c r="AO18" s="43"/>
      <c r="AP18" s="22"/>
      <c r="AQ18" s="22"/>
      <c r="AR18" s="22"/>
      <c r="AS18" s="43"/>
      <c r="AT18" s="22"/>
    </row>
    <row r="19" ht="15.75" customHeight="1">
      <c r="A19" s="24"/>
      <c r="B19" s="24"/>
      <c r="C19" s="21"/>
      <c r="D19" s="42"/>
      <c r="E19" s="43"/>
      <c r="F19" s="22"/>
      <c r="G19" s="22"/>
      <c r="H19" s="22"/>
      <c r="I19" s="43"/>
      <c r="J19" s="22"/>
      <c r="K19" s="22"/>
      <c r="L19" s="22"/>
      <c r="M19" s="43"/>
      <c r="N19" s="22"/>
      <c r="O19" s="22"/>
      <c r="P19" s="22"/>
      <c r="Q19" s="43"/>
      <c r="R19" s="22"/>
      <c r="S19" s="22"/>
      <c r="T19" s="22"/>
      <c r="U19" s="43"/>
      <c r="V19" s="22"/>
      <c r="W19" s="22"/>
      <c r="X19" s="22"/>
      <c r="Y19" s="6"/>
      <c r="Z19" s="22"/>
      <c r="AA19" s="22"/>
      <c r="AB19" s="22"/>
      <c r="AC19" s="43"/>
      <c r="AD19" s="22"/>
      <c r="AE19" s="22"/>
      <c r="AF19" s="22"/>
      <c r="AG19" s="43"/>
      <c r="AH19" s="22"/>
      <c r="AI19" s="22"/>
      <c r="AJ19" s="22"/>
      <c r="AK19" s="43"/>
      <c r="AL19" s="22"/>
      <c r="AM19" s="22"/>
      <c r="AN19" s="22"/>
      <c r="AO19" s="43"/>
      <c r="AP19" s="22"/>
      <c r="AQ19" s="22"/>
      <c r="AR19" s="22"/>
      <c r="AS19" s="43"/>
      <c r="AT19" s="22"/>
    </row>
    <row r="20" ht="15.75" customHeight="1">
      <c r="A20" s="25"/>
      <c r="B20" s="25"/>
      <c r="C20" s="26"/>
      <c r="D20" s="58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6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</row>
    <row r="21" ht="15.75" customHeight="1">
      <c r="A21" s="4"/>
      <c r="B21" s="4"/>
      <c r="C21" s="6"/>
      <c r="D21" s="5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6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</row>
    <row r="22" ht="15.75" customHeight="1">
      <c r="D22" s="60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</row>
    <row r="23" ht="15.75" customHeight="1">
      <c r="D23" s="60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</row>
    <row r="24" ht="15.75" customHeight="1">
      <c r="D24" s="60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</row>
    <row r="25" ht="15.75" customHeight="1">
      <c r="D25" s="60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</row>
    <row r="26" ht="15.75" customHeight="1">
      <c r="D26" s="60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</row>
    <row r="27" ht="15.75" customHeight="1">
      <c r="D27" s="60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</row>
    <row r="28" ht="15.75" customHeight="1">
      <c r="D28" s="60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</row>
    <row r="29" ht="15.75" customHeight="1">
      <c r="D29" s="60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</row>
    <row r="30" ht="15.75" customHeight="1">
      <c r="D30" s="60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</row>
    <row r="31" ht="15.75" customHeight="1">
      <c r="D31" s="60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</row>
    <row r="32" ht="15.75" customHeight="1">
      <c r="D32" s="60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</row>
    <row r="33" ht="15.75" customHeight="1">
      <c r="D33" s="60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</row>
    <row r="34" ht="15.75" customHeight="1">
      <c r="D34" s="60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</row>
    <row r="35" ht="15.75" customHeight="1">
      <c r="D35" s="60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</row>
    <row r="36" ht="15.75" customHeight="1">
      <c r="D36" s="60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15.75" customHeight="1">
      <c r="D37" s="60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</row>
    <row r="38" ht="15.75" customHeight="1">
      <c r="D38" s="60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15.75" customHeight="1">
      <c r="D39" s="60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15.75" customHeight="1">
      <c r="D40" s="60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15.75" customHeight="1">
      <c r="D41" s="60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</row>
    <row r="42" ht="15.75" customHeight="1">
      <c r="D42" s="60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15.75" customHeight="1">
      <c r="D43" s="60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</row>
    <row r="44" ht="15.75" customHeight="1">
      <c r="D44" s="60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</row>
    <row r="45" ht="15.75" customHeight="1">
      <c r="D45" s="60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</row>
    <row r="46" ht="15.75" customHeight="1"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</row>
    <row r="47" ht="15.75" customHeight="1"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ht="15.75" customHeight="1">
      <c r="D48" s="60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ht="15.75" customHeight="1">
      <c r="D49" s="60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15.75" customHeight="1">
      <c r="D50" s="60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15.75" customHeight="1">
      <c r="D51" s="60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15.75" customHeight="1">
      <c r="D52" s="60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ht="15.75" customHeight="1">
      <c r="D53" s="60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15.75" customHeight="1">
      <c r="D54" s="60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ht="15.75" customHeight="1">
      <c r="D55" s="60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ht="15.75" customHeight="1">
      <c r="D56" s="60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</row>
    <row r="57" ht="15.75" customHeight="1">
      <c r="D57" s="60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ht="15.75" customHeight="1">
      <c r="D58" s="60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</row>
    <row r="59" ht="15.75" customHeight="1">
      <c r="D59" s="60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</row>
    <row r="60" ht="15.75" customHeight="1">
      <c r="D60" s="60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</row>
    <row r="61" ht="15.75" customHeight="1">
      <c r="D61" s="60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</row>
    <row r="62" ht="15.75" customHeight="1">
      <c r="D62" s="60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ht="15.75" customHeight="1">
      <c r="D63" s="60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ht="15.75" customHeight="1">
      <c r="D64" s="60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ht="15.75" customHeight="1">
      <c r="D65" s="60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</row>
    <row r="66" ht="15.75" customHeight="1">
      <c r="D66" s="60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ht="15.75" customHeight="1">
      <c r="D67" s="60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</row>
    <row r="68" ht="15.75" customHeight="1">
      <c r="D68" s="60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</row>
    <row r="69" ht="15.75" customHeight="1">
      <c r="D69" s="60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</row>
    <row r="70" ht="15.75" customHeight="1">
      <c r="D70" s="60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</row>
    <row r="71" ht="15.75" customHeight="1">
      <c r="D71" s="60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</row>
    <row r="72" ht="15.75" customHeight="1">
      <c r="D72" s="60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D73" s="60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D74" s="60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D75" s="60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D76" s="60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D77" s="60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ht="15.75" customHeight="1">
      <c r="D78" s="60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ht="15.75" customHeight="1">
      <c r="D79" s="60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D80" s="60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D81" s="60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D82" s="60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D83" s="60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D84" s="60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D85" s="60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D86" s="60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D87" s="60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D88" s="60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D89" s="60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D90" s="60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40"/>
    </row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</sheetData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2.63" defaultRowHeight="15.0"/>
  <cols>
    <col customWidth="1" min="1" max="1" width="3.13"/>
    <col customWidth="1" min="2" max="2" width="43.75"/>
    <col customWidth="1" min="3" max="3" width="4.25"/>
    <col customWidth="1" min="4" max="4" width="9.38"/>
    <col customWidth="1" min="5" max="5" width="3.0"/>
    <col customWidth="1" min="6" max="8" width="12.63"/>
    <col customWidth="1" min="9" max="9" width="1.25"/>
    <col customWidth="1" min="10" max="12" width="12.63"/>
    <col customWidth="1" min="13" max="13" width="1.25"/>
    <col customWidth="1" min="14" max="16" width="12.63"/>
    <col customWidth="1" min="17" max="17" width="1.25"/>
    <col customWidth="1" min="18" max="20" width="12.63"/>
    <col customWidth="1" min="21" max="21" width="1.25"/>
    <col customWidth="1" min="22" max="24" width="12.63"/>
    <col customWidth="1" min="25" max="25" width="1.25"/>
    <col customWidth="1" min="26" max="28" width="12.63"/>
    <col customWidth="1" min="29" max="29" width="1.25"/>
    <col customWidth="1" min="30" max="32" width="12.63"/>
    <col customWidth="1" min="33" max="33" width="1.25"/>
    <col customWidth="1" min="34" max="36" width="12.63"/>
    <col customWidth="1" min="37" max="37" width="1.25"/>
    <col customWidth="1" min="38" max="40" width="12.63"/>
    <col customWidth="1" min="41" max="41" width="1.25"/>
    <col customWidth="1" min="42" max="44" width="12.63"/>
    <col customWidth="1" min="45" max="45" width="1.25"/>
    <col customWidth="1" min="46" max="46" width="12.63"/>
    <col customWidth="1" min="47" max="59" width="8.63"/>
  </cols>
  <sheetData>
    <row r="1" ht="88.5" customHeight="1">
      <c r="A1" s="1"/>
      <c r="B1" s="1" t="s">
        <v>212</v>
      </c>
      <c r="C1" s="2"/>
      <c r="D1" s="3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7"/>
      <c r="R1" s="3"/>
      <c r="S1" s="3"/>
      <c r="T1" s="3"/>
      <c r="U1" s="38"/>
      <c r="V1" s="3"/>
      <c r="W1" s="3"/>
      <c r="X1" s="3"/>
      <c r="Y1" s="3"/>
      <c r="Z1" s="3"/>
      <c r="AA1" s="3"/>
      <c r="AB1" s="3"/>
      <c r="AC1" s="2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</row>
    <row r="2">
      <c r="A2" s="4"/>
      <c r="B2" s="4"/>
      <c r="C2" s="5"/>
      <c r="D2" s="40"/>
      <c r="U2" s="41"/>
      <c r="AB2" s="41"/>
      <c r="AC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</row>
    <row r="3">
      <c r="A3" s="15"/>
      <c r="B3" s="15" t="s">
        <v>130</v>
      </c>
      <c r="C3" s="21"/>
      <c r="D3" s="42"/>
      <c r="E3" s="43"/>
      <c r="F3" s="44" t="s">
        <v>1</v>
      </c>
      <c r="G3" s="45"/>
      <c r="H3" s="46"/>
      <c r="I3" s="43"/>
      <c r="J3" s="47">
        <v>45913.0</v>
      </c>
      <c r="K3" s="45"/>
      <c r="L3" s="46"/>
      <c r="M3" s="48"/>
      <c r="N3" s="47">
        <v>45941.0</v>
      </c>
      <c r="O3" s="45"/>
      <c r="P3" s="46"/>
      <c r="Q3" s="48"/>
      <c r="R3" s="47">
        <v>45976.0</v>
      </c>
      <c r="S3" s="45"/>
      <c r="T3" s="46"/>
      <c r="U3" s="41"/>
      <c r="V3" s="47">
        <v>46095.0</v>
      </c>
      <c r="W3" s="45"/>
      <c r="X3" s="46"/>
      <c r="Y3" s="41"/>
      <c r="Z3" s="47">
        <v>46096.0</v>
      </c>
      <c r="AA3" s="45"/>
      <c r="AB3" s="46"/>
      <c r="AC3" s="6"/>
      <c r="AD3" s="47">
        <v>46123.0</v>
      </c>
      <c r="AE3" s="45"/>
      <c r="AF3" s="46"/>
      <c r="AG3" s="49"/>
      <c r="AH3" s="47">
        <v>46124.0</v>
      </c>
      <c r="AI3" s="45"/>
      <c r="AJ3" s="46"/>
      <c r="AK3" s="49"/>
      <c r="AL3" s="47">
        <v>45786.0</v>
      </c>
      <c r="AM3" s="45"/>
      <c r="AN3" s="46"/>
      <c r="AO3" s="49"/>
      <c r="AP3" s="50" t="s">
        <v>65</v>
      </c>
      <c r="AQ3" s="45"/>
      <c r="AR3" s="46"/>
      <c r="AS3" s="43"/>
      <c r="AT3" s="43" t="s">
        <v>4</v>
      </c>
    </row>
    <row r="4">
      <c r="A4" s="55"/>
      <c r="B4" s="55"/>
      <c r="C4" s="21"/>
      <c r="D4" s="42"/>
      <c r="E4" s="43"/>
      <c r="F4" s="53" t="s">
        <v>67</v>
      </c>
      <c r="G4" s="53" t="s">
        <v>68</v>
      </c>
      <c r="H4" s="53" t="s">
        <v>69</v>
      </c>
      <c r="I4" s="43"/>
      <c r="J4" s="53" t="s">
        <v>67</v>
      </c>
      <c r="K4" s="53" t="s">
        <v>68</v>
      </c>
      <c r="L4" s="53" t="s">
        <v>69</v>
      </c>
      <c r="M4" s="48"/>
      <c r="N4" s="53" t="s">
        <v>67</v>
      </c>
      <c r="O4" s="53" t="s">
        <v>68</v>
      </c>
      <c r="P4" s="53" t="s">
        <v>69</v>
      </c>
      <c r="R4" s="53" t="s">
        <v>67</v>
      </c>
      <c r="S4" s="53" t="s">
        <v>68</v>
      </c>
      <c r="T4" s="53" t="s">
        <v>69</v>
      </c>
      <c r="U4" s="41"/>
      <c r="V4" s="53" t="s">
        <v>67</v>
      </c>
      <c r="W4" s="53" t="s">
        <v>68</v>
      </c>
      <c r="X4" s="53" t="s">
        <v>69</v>
      </c>
      <c r="Y4" s="41"/>
      <c r="Z4" s="53" t="s">
        <v>67</v>
      </c>
      <c r="AA4" s="53" t="s">
        <v>68</v>
      </c>
      <c r="AB4" s="53" t="s">
        <v>69</v>
      </c>
      <c r="AC4" s="6"/>
      <c r="AD4" s="53" t="s">
        <v>67</v>
      </c>
      <c r="AE4" s="53" t="s">
        <v>68</v>
      </c>
      <c r="AF4" s="53" t="s">
        <v>69</v>
      </c>
      <c r="AG4" s="54"/>
      <c r="AH4" s="53" t="s">
        <v>67</v>
      </c>
      <c r="AI4" s="53" t="s">
        <v>68</v>
      </c>
      <c r="AJ4" s="53" t="s">
        <v>69</v>
      </c>
      <c r="AK4" s="54"/>
      <c r="AL4" s="53" t="s">
        <v>67</v>
      </c>
      <c r="AM4" s="53" t="s">
        <v>68</v>
      </c>
      <c r="AN4" s="53" t="s">
        <v>69</v>
      </c>
      <c r="AO4" s="54"/>
      <c r="AP4" s="53" t="s">
        <v>67</v>
      </c>
      <c r="AQ4" s="53" t="s">
        <v>68</v>
      </c>
      <c r="AR4" s="53" t="s">
        <v>69</v>
      </c>
      <c r="AS4" s="43"/>
      <c r="AT4" s="43" t="s">
        <v>6</v>
      </c>
    </row>
    <row r="5">
      <c r="A5" s="20">
        <f t="shared" ref="A5:A11" si="1">ROW(A2)-ROW($A$2)+1</f>
        <v>1</v>
      </c>
      <c r="B5" s="20" t="s">
        <v>213</v>
      </c>
      <c r="C5" s="21"/>
      <c r="D5" s="42">
        <f t="shared" ref="D5:D11" si="2">G5+K5+O5+S5+W5+AA5+AE5+AI5+AM5+AQ5</f>
        <v>29</v>
      </c>
      <c r="E5" s="43"/>
      <c r="F5" s="22"/>
      <c r="G5" s="22"/>
      <c r="H5" s="22"/>
      <c r="I5" s="43"/>
      <c r="J5" s="22">
        <v>5.59</v>
      </c>
      <c r="K5" s="22">
        <f t="shared" ref="K5:K9" si="3">IF(OR(J5="NT", J5="TIME"), 0, IF(_xlfn.RANK.EQ(J5, $J$5:$J$11, 1)&lt;=10, 11 - _xlfn.RANK.EQ(J5, $J$5:$J$11, 1), 0))</f>
        <v>10</v>
      </c>
      <c r="L5" s="22">
        <f t="shared" ref="L5:L10" si="4">IF(OR(J5="TO", J5="TIME"), 0, IF(J5&lt;&gt;"", 1, ""))</f>
        <v>1</v>
      </c>
      <c r="M5" s="43"/>
      <c r="N5" s="22">
        <v>4.48</v>
      </c>
      <c r="O5" s="22">
        <f t="shared" ref="O5:O10" si="5">IF(OR(N5="NT", N5="TIME"), 0, IF(_xlfn.RANK.EQ(N5, $N$5:$N$11, 1)&lt;=10, 11 - _xlfn.RANK.EQ(N5, $N$5:$N$11, 1), 0))</f>
        <v>9</v>
      </c>
      <c r="P5" s="22">
        <f t="shared" ref="P5:P10" si="6">IF(OR(N5="TO", N5="TIME"), 0, IF(N5&lt;&gt;"", 1, ""))</f>
        <v>1</v>
      </c>
      <c r="Q5" s="43"/>
      <c r="R5" s="22" t="s">
        <v>87</v>
      </c>
      <c r="S5" s="22">
        <f t="shared" ref="S5:S10" si="7">IF(OR(R5="NT", R5="TIME"), 0, IF(_xlfn.RANK.EQ(R5, $R$5:$R$11, 1)&lt;=10, 11 - _xlfn.RANK.EQ(R5, $R$5:$R$11, 1), 0))</f>
        <v>0</v>
      </c>
      <c r="T5" s="22">
        <f t="shared" ref="T5:T10" si="8">IF(OR(R5="TO", R5="TIME"), 0, IF(R5&lt;&gt;"", 1, ""))</f>
        <v>1</v>
      </c>
      <c r="U5" s="43"/>
      <c r="V5" s="22" t="s">
        <v>87</v>
      </c>
      <c r="W5" s="22">
        <f t="shared" ref="W5:W11" si="9">IF(OR(V5="NT", V5="TIME"), 0, IF(_xlfn.RANK.EQ(V5, $V$5:$V$11, 1)&lt;=10, 11 - _xlfn.RANK.EQ(V5, $V$5:$V$11, 1), 0))</f>
        <v>0</v>
      </c>
      <c r="X5" s="22">
        <f t="shared" ref="X5:X11" si="10">IF(OR(V5="TO", V5="TIME"), 0, IF(V5&lt;&gt;"", 1, ""))</f>
        <v>1</v>
      </c>
      <c r="Y5" s="43"/>
      <c r="Z5" s="22">
        <v>4.56</v>
      </c>
      <c r="AA5" s="22">
        <f t="shared" ref="AA5:AA11" si="11">IF(OR(Z5="NT", Z5="TIME"), 0, IF(_xlfn.RANK.EQ(Z5, $Z$5:$Z$11, 1)&lt;=10, 11 - _xlfn.RANK.EQ(Z5, $Z$5:$Z$11, 1), 0))</f>
        <v>10</v>
      </c>
      <c r="AB5" s="22">
        <f t="shared" ref="AB5:AB11" si="12">IF(OR(Z5="TO", Z5="TIME"), 0, IF(Z5&lt;&gt;"", 1, ""))</f>
        <v>1</v>
      </c>
      <c r="AC5" s="6"/>
      <c r="AD5" s="22" t="s">
        <v>88</v>
      </c>
      <c r="AE5" s="22">
        <f t="shared" ref="AE5:AE11" si="13">IF(OR(AD5="NT", AD5="TIME"), 0, IF(_xlfn.RANK.EQ(AD5, $AD$5:$AD$11, 1)&lt;=10, 11 - _xlfn.RANK.EQ(AD5, $AD$5:$AD$11, 1), 0))</f>
        <v>0</v>
      </c>
      <c r="AF5" s="22">
        <f t="shared" ref="AF5:AF11" si="14">IF(OR(AD5="TO", AD5="TIME"), 0, IF(AD5&lt;&gt;"", 1, ""))</f>
        <v>0</v>
      </c>
      <c r="AG5" s="43"/>
      <c r="AH5" s="22" t="s">
        <v>88</v>
      </c>
      <c r="AI5" s="22">
        <f t="shared" ref="AI5:AI11" si="15">IF(OR(AH5="NT", AH5="TIME"), 0, IF(_xlfn.RANK.EQ(AH5, $AH$5:$AH$11, 1)&lt;=10, 11 - _xlfn.RANK.EQ(AH5, $AH$5:$AH$11, 1), 0))</f>
        <v>0</v>
      </c>
      <c r="AJ5" s="22">
        <f t="shared" ref="AJ5:AJ11" si="16">IF(OR(AH5="TO", AH5="TIME"), 0, IF(AH5&lt;&gt;"", 1, ""))</f>
        <v>0</v>
      </c>
      <c r="AK5" s="43"/>
      <c r="AL5" s="22" t="s">
        <v>88</v>
      </c>
      <c r="AM5" s="22">
        <f t="shared" ref="AM5:AM11" si="17">IF(OR(AL5="NT", AL5="TIME"), 0, IF(_xlfn.RANK.EQ(AL5, $AL$5:$AL$11, 1)&lt;=10, 11 - _xlfn.RANK.EQ(AL5, $AL$5:$AL$11, 1), 0))</f>
        <v>0</v>
      </c>
      <c r="AN5" s="22">
        <f t="shared" ref="AN5:AN11" si="18">IF(OR(AL5="TO", AL5="TIME"), 0, IF(AL5&lt;&gt;"", 1, ""))</f>
        <v>0</v>
      </c>
      <c r="AO5" s="43"/>
      <c r="AP5" s="22" t="s">
        <v>88</v>
      </c>
      <c r="AQ5" s="22">
        <f t="shared" ref="AQ5:AQ11" si="19">IF(OR(AP5="NT", AP5="TIME"), 0, IF(_xlfn.RANK.EQ(AP5, $AP$5:$AP$11, 1)&lt;=10, 11 - _xlfn.RANK.EQ(AP5, $AP$5:$AP$11, 1), 0))</f>
        <v>0</v>
      </c>
      <c r="AR5" s="22">
        <f t="shared" ref="AR5:AR11" si="20">IF(OR(AP5="TO", AP5="TIME"), 0, IF(AP5&lt;&gt;"", 1, ""))</f>
        <v>0</v>
      </c>
      <c r="AS5" s="43"/>
      <c r="AT5" s="22">
        <f t="shared" ref="AT5:AT11" si="21">AR5+AN5+AJ5+AF5+AB5+X5+T5+P5+L5+H5</f>
        <v>5</v>
      </c>
    </row>
    <row r="6">
      <c r="A6" s="20">
        <f t="shared" si="1"/>
        <v>2</v>
      </c>
      <c r="B6" s="20" t="s">
        <v>214</v>
      </c>
      <c r="C6" s="21"/>
      <c r="D6" s="42">
        <f t="shared" si="2"/>
        <v>18</v>
      </c>
      <c r="E6" s="43"/>
      <c r="F6" s="22"/>
      <c r="G6" s="22"/>
      <c r="H6" s="22"/>
      <c r="I6" s="43"/>
      <c r="J6" s="22" t="s">
        <v>87</v>
      </c>
      <c r="K6" s="22">
        <f t="shared" si="3"/>
        <v>0</v>
      </c>
      <c r="L6" s="22">
        <f t="shared" si="4"/>
        <v>1</v>
      </c>
      <c r="M6" s="43"/>
      <c r="N6" s="22">
        <v>2.81</v>
      </c>
      <c r="O6" s="22">
        <f t="shared" si="5"/>
        <v>10</v>
      </c>
      <c r="P6" s="22">
        <f t="shared" si="6"/>
        <v>1</v>
      </c>
      <c r="Q6" s="43"/>
      <c r="R6" s="22" t="s">
        <v>88</v>
      </c>
      <c r="S6" s="22">
        <f t="shared" si="7"/>
        <v>0</v>
      </c>
      <c r="T6" s="22">
        <f t="shared" si="8"/>
        <v>0</v>
      </c>
      <c r="U6" s="43"/>
      <c r="V6" s="22" t="s">
        <v>87</v>
      </c>
      <c r="W6" s="22">
        <f t="shared" si="9"/>
        <v>0</v>
      </c>
      <c r="X6" s="22">
        <f t="shared" si="10"/>
        <v>1</v>
      </c>
      <c r="Y6" s="43"/>
      <c r="Z6" s="22">
        <v>7.34</v>
      </c>
      <c r="AA6" s="22">
        <f t="shared" si="11"/>
        <v>8</v>
      </c>
      <c r="AB6" s="22">
        <f t="shared" si="12"/>
        <v>1</v>
      </c>
      <c r="AC6" s="6"/>
      <c r="AD6" s="22" t="s">
        <v>88</v>
      </c>
      <c r="AE6" s="22">
        <f t="shared" si="13"/>
        <v>0</v>
      </c>
      <c r="AF6" s="22">
        <f t="shared" si="14"/>
        <v>0</v>
      </c>
      <c r="AG6" s="43"/>
      <c r="AH6" s="22" t="s">
        <v>88</v>
      </c>
      <c r="AI6" s="22">
        <f t="shared" si="15"/>
        <v>0</v>
      </c>
      <c r="AJ6" s="22">
        <f t="shared" si="16"/>
        <v>0</v>
      </c>
      <c r="AK6" s="43"/>
      <c r="AL6" s="22" t="s">
        <v>88</v>
      </c>
      <c r="AM6" s="22">
        <f t="shared" si="17"/>
        <v>0</v>
      </c>
      <c r="AN6" s="22">
        <f t="shared" si="18"/>
        <v>0</v>
      </c>
      <c r="AO6" s="43"/>
      <c r="AP6" s="22" t="s">
        <v>88</v>
      </c>
      <c r="AQ6" s="22">
        <f t="shared" si="19"/>
        <v>0</v>
      </c>
      <c r="AR6" s="22">
        <f t="shared" si="20"/>
        <v>0</v>
      </c>
      <c r="AS6" s="43"/>
      <c r="AT6" s="22">
        <f t="shared" si="21"/>
        <v>4</v>
      </c>
    </row>
    <row r="7">
      <c r="A7" s="20">
        <f t="shared" si="1"/>
        <v>3</v>
      </c>
      <c r="B7" s="20" t="s">
        <v>215</v>
      </c>
      <c r="C7" s="21"/>
      <c r="D7" s="42">
        <f t="shared" si="2"/>
        <v>9</v>
      </c>
      <c r="E7" s="43"/>
      <c r="F7" s="22" t="s">
        <v>87</v>
      </c>
      <c r="G7" s="22">
        <f t="shared" ref="G7:G9" si="22">IF(OR(F7="NT", F7="TIME"), 0, IF(_xlfn.RANK.EQ(F7, $F$5:$F$11, 1)&lt;=10, 11 - _xlfn.RANK.EQ(F7, $F$5:$F$11, 1), 0))</f>
        <v>0</v>
      </c>
      <c r="H7" s="22">
        <f t="shared" ref="H7:H9" si="23">IF(OR(F7="TO", F7="TIME"), 0, IF(F7&lt;&gt;"", 1, ""))</f>
        <v>1</v>
      </c>
      <c r="I7" s="43"/>
      <c r="J7" s="22" t="s">
        <v>87</v>
      </c>
      <c r="K7" s="22">
        <f t="shared" si="3"/>
        <v>0</v>
      </c>
      <c r="L7" s="22">
        <f t="shared" si="4"/>
        <v>1</v>
      </c>
      <c r="M7" s="43"/>
      <c r="N7" s="22" t="s">
        <v>87</v>
      </c>
      <c r="O7" s="22">
        <f t="shared" si="5"/>
        <v>0</v>
      </c>
      <c r="P7" s="22">
        <f t="shared" si="6"/>
        <v>1</v>
      </c>
      <c r="Q7" s="43"/>
      <c r="R7" s="22" t="s">
        <v>87</v>
      </c>
      <c r="S7" s="22">
        <f t="shared" si="7"/>
        <v>0</v>
      </c>
      <c r="T7" s="22">
        <f t="shared" si="8"/>
        <v>1</v>
      </c>
      <c r="U7" s="43"/>
      <c r="V7" s="22" t="s">
        <v>87</v>
      </c>
      <c r="W7" s="22">
        <f t="shared" si="9"/>
        <v>0</v>
      </c>
      <c r="X7" s="22">
        <f t="shared" si="10"/>
        <v>1</v>
      </c>
      <c r="Y7" s="43"/>
      <c r="Z7" s="22">
        <v>7.13</v>
      </c>
      <c r="AA7" s="22">
        <f t="shared" si="11"/>
        <v>9</v>
      </c>
      <c r="AB7" s="22">
        <f t="shared" si="12"/>
        <v>1</v>
      </c>
      <c r="AC7" s="6"/>
      <c r="AD7" s="22" t="s">
        <v>88</v>
      </c>
      <c r="AE7" s="22">
        <f t="shared" si="13"/>
        <v>0</v>
      </c>
      <c r="AF7" s="22">
        <f t="shared" si="14"/>
        <v>0</v>
      </c>
      <c r="AG7" s="43"/>
      <c r="AH7" s="22" t="s">
        <v>88</v>
      </c>
      <c r="AI7" s="22">
        <f t="shared" si="15"/>
        <v>0</v>
      </c>
      <c r="AJ7" s="22">
        <f t="shared" si="16"/>
        <v>0</v>
      </c>
      <c r="AK7" s="43"/>
      <c r="AL7" s="22" t="s">
        <v>88</v>
      </c>
      <c r="AM7" s="22">
        <f t="shared" si="17"/>
        <v>0</v>
      </c>
      <c r="AN7" s="22">
        <f t="shared" si="18"/>
        <v>0</v>
      </c>
      <c r="AO7" s="43"/>
      <c r="AP7" s="22" t="s">
        <v>88</v>
      </c>
      <c r="AQ7" s="22">
        <f t="shared" si="19"/>
        <v>0</v>
      </c>
      <c r="AR7" s="22">
        <f t="shared" si="20"/>
        <v>0</v>
      </c>
      <c r="AS7" s="43"/>
      <c r="AT7" s="22">
        <f t="shared" si="21"/>
        <v>6</v>
      </c>
    </row>
    <row r="8">
      <c r="A8" s="20">
        <f t="shared" si="1"/>
        <v>4</v>
      </c>
      <c r="B8" s="20" t="s">
        <v>216</v>
      </c>
      <c r="C8" s="21"/>
      <c r="D8" s="42">
        <f t="shared" si="2"/>
        <v>0</v>
      </c>
      <c r="E8" s="43"/>
      <c r="F8" s="22" t="s">
        <v>87</v>
      </c>
      <c r="G8" s="22">
        <f t="shared" si="22"/>
        <v>0</v>
      </c>
      <c r="H8" s="22">
        <f t="shared" si="23"/>
        <v>1</v>
      </c>
      <c r="I8" s="43"/>
      <c r="J8" s="22" t="s">
        <v>88</v>
      </c>
      <c r="K8" s="22">
        <f t="shared" si="3"/>
        <v>0</v>
      </c>
      <c r="L8" s="22">
        <f t="shared" si="4"/>
        <v>0</v>
      </c>
      <c r="M8" s="43"/>
      <c r="N8" s="22" t="s">
        <v>88</v>
      </c>
      <c r="O8" s="22">
        <f t="shared" si="5"/>
        <v>0</v>
      </c>
      <c r="P8" s="22">
        <f t="shared" si="6"/>
        <v>0</v>
      </c>
      <c r="Q8" s="43"/>
      <c r="R8" s="22" t="s">
        <v>88</v>
      </c>
      <c r="S8" s="22">
        <f t="shared" si="7"/>
        <v>0</v>
      </c>
      <c r="T8" s="22">
        <f t="shared" si="8"/>
        <v>0</v>
      </c>
      <c r="U8" s="43"/>
      <c r="V8" s="22" t="s">
        <v>88</v>
      </c>
      <c r="W8" s="22">
        <f t="shared" si="9"/>
        <v>0</v>
      </c>
      <c r="X8" s="22">
        <f t="shared" si="10"/>
        <v>0</v>
      </c>
      <c r="Y8" s="43"/>
      <c r="Z8" s="22" t="s">
        <v>88</v>
      </c>
      <c r="AA8" s="22">
        <f t="shared" si="11"/>
        <v>0</v>
      </c>
      <c r="AB8" s="22">
        <f t="shared" si="12"/>
        <v>0</v>
      </c>
      <c r="AC8" s="6"/>
      <c r="AD8" s="22" t="s">
        <v>88</v>
      </c>
      <c r="AE8" s="22">
        <f t="shared" si="13"/>
        <v>0</v>
      </c>
      <c r="AF8" s="22">
        <f t="shared" si="14"/>
        <v>0</v>
      </c>
      <c r="AG8" s="43"/>
      <c r="AH8" s="22" t="s">
        <v>88</v>
      </c>
      <c r="AI8" s="22">
        <f t="shared" si="15"/>
        <v>0</v>
      </c>
      <c r="AJ8" s="22">
        <f t="shared" si="16"/>
        <v>0</v>
      </c>
      <c r="AK8" s="43"/>
      <c r="AL8" s="22" t="s">
        <v>88</v>
      </c>
      <c r="AM8" s="22">
        <f t="shared" si="17"/>
        <v>0</v>
      </c>
      <c r="AN8" s="22">
        <f t="shared" si="18"/>
        <v>0</v>
      </c>
      <c r="AO8" s="43"/>
      <c r="AP8" s="22" t="s">
        <v>88</v>
      </c>
      <c r="AQ8" s="22">
        <f t="shared" si="19"/>
        <v>0</v>
      </c>
      <c r="AR8" s="22">
        <f t="shared" si="20"/>
        <v>0</v>
      </c>
      <c r="AS8" s="43"/>
      <c r="AT8" s="22">
        <f t="shared" si="21"/>
        <v>1</v>
      </c>
    </row>
    <row r="9">
      <c r="A9" s="20">
        <f t="shared" si="1"/>
        <v>5</v>
      </c>
      <c r="B9" s="20" t="s">
        <v>217</v>
      </c>
      <c r="C9" s="21"/>
      <c r="D9" s="42">
        <f t="shared" si="2"/>
        <v>0</v>
      </c>
      <c r="E9" s="43"/>
      <c r="F9" s="22" t="s">
        <v>87</v>
      </c>
      <c r="G9" s="22">
        <f t="shared" si="22"/>
        <v>0</v>
      </c>
      <c r="H9" s="22">
        <f t="shared" si="23"/>
        <v>1</v>
      </c>
      <c r="I9" s="43"/>
      <c r="J9" s="22" t="s">
        <v>88</v>
      </c>
      <c r="K9" s="22">
        <f t="shared" si="3"/>
        <v>0</v>
      </c>
      <c r="L9" s="22">
        <f t="shared" si="4"/>
        <v>0</v>
      </c>
      <c r="M9" s="43"/>
      <c r="N9" s="22" t="s">
        <v>87</v>
      </c>
      <c r="O9" s="22">
        <f t="shared" si="5"/>
        <v>0</v>
      </c>
      <c r="P9" s="22">
        <f t="shared" si="6"/>
        <v>1</v>
      </c>
      <c r="Q9" s="43"/>
      <c r="R9" s="22" t="s">
        <v>88</v>
      </c>
      <c r="S9" s="22">
        <f t="shared" si="7"/>
        <v>0</v>
      </c>
      <c r="T9" s="22">
        <f t="shared" si="8"/>
        <v>0</v>
      </c>
      <c r="U9" s="43"/>
      <c r="V9" s="22" t="s">
        <v>87</v>
      </c>
      <c r="W9" s="22">
        <f t="shared" si="9"/>
        <v>0</v>
      </c>
      <c r="X9" s="22">
        <f t="shared" si="10"/>
        <v>1</v>
      </c>
      <c r="Y9" s="43"/>
      <c r="Z9" s="22" t="s">
        <v>87</v>
      </c>
      <c r="AA9" s="22">
        <f t="shared" si="11"/>
        <v>0</v>
      </c>
      <c r="AB9" s="22">
        <f t="shared" si="12"/>
        <v>1</v>
      </c>
      <c r="AC9" s="6"/>
      <c r="AD9" s="22" t="s">
        <v>88</v>
      </c>
      <c r="AE9" s="22">
        <f t="shared" si="13"/>
        <v>0</v>
      </c>
      <c r="AF9" s="22">
        <f t="shared" si="14"/>
        <v>0</v>
      </c>
      <c r="AG9" s="43"/>
      <c r="AH9" s="22" t="s">
        <v>88</v>
      </c>
      <c r="AI9" s="22">
        <f t="shared" si="15"/>
        <v>0</v>
      </c>
      <c r="AJ9" s="22">
        <f t="shared" si="16"/>
        <v>0</v>
      </c>
      <c r="AK9" s="43"/>
      <c r="AL9" s="22" t="s">
        <v>88</v>
      </c>
      <c r="AM9" s="22">
        <f t="shared" si="17"/>
        <v>0</v>
      </c>
      <c r="AN9" s="22">
        <f t="shared" si="18"/>
        <v>0</v>
      </c>
      <c r="AO9" s="43"/>
      <c r="AP9" s="22" t="s">
        <v>88</v>
      </c>
      <c r="AQ9" s="22">
        <f t="shared" si="19"/>
        <v>0</v>
      </c>
      <c r="AR9" s="22">
        <f t="shared" si="20"/>
        <v>0</v>
      </c>
      <c r="AS9" s="43"/>
      <c r="AT9" s="22">
        <f t="shared" si="21"/>
        <v>4</v>
      </c>
    </row>
    <row r="10">
      <c r="A10" s="20">
        <f t="shared" si="1"/>
        <v>6</v>
      </c>
      <c r="B10" s="20" t="s">
        <v>218</v>
      </c>
      <c r="C10" s="21"/>
      <c r="D10" s="42">
        <f t="shared" si="2"/>
        <v>0</v>
      </c>
      <c r="E10" s="43"/>
      <c r="F10" s="22"/>
      <c r="G10" s="22"/>
      <c r="H10" s="22"/>
      <c r="I10" s="43"/>
      <c r="J10" s="22" t="s">
        <v>34</v>
      </c>
      <c r="K10" s="22">
        <v>0.0</v>
      </c>
      <c r="L10" s="22">
        <f t="shared" si="4"/>
        <v>0</v>
      </c>
      <c r="M10" s="43"/>
      <c r="N10" s="22" t="s">
        <v>87</v>
      </c>
      <c r="O10" s="22">
        <f t="shared" si="5"/>
        <v>0</v>
      </c>
      <c r="P10" s="22">
        <f t="shared" si="6"/>
        <v>1</v>
      </c>
      <c r="Q10" s="43"/>
      <c r="R10" s="22" t="s">
        <v>87</v>
      </c>
      <c r="S10" s="22">
        <f t="shared" si="7"/>
        <v>0</v>
      </c>
      <c r="T10" s="22">
        <f t="shared" si="8"/>
        <v>1</v>
      </c>
      <c r="U10" s="43"/>
      <c r="V10" s="22" t="s">
        <v>88</v>
      </c>
      <c r="W10" s="22">
        <f t="shared" si="9"/>
        <v>0</v>
      </c>
      <c r="X10" s="22">
        <f t="shared" si="10"/>
        <v>0</v>
      </c>
      <c r="Y10" s="43"/>
      <c r="Z10" s="22" t="s">
        <v>88</v>
      </c>
      <c r="AA10" s="22">
        <f t="shared" si="11"/>
        <v>0</v>
      </c>
      <c r="AB10" s="22">
        <f t="shared" si="12"/>
        <v>0</v>
      </c>
      <c r="AC10" s="6"/>
      <c r="AD10" s="22" t="s">
        <v>88</v>
      </c>
      <c r="AE10" s="22">
        <f t="shared" si="13"/>
        <v>0</v>
      </c>
      <c r="AF10" s="22">
        <f t="shared" si="14"/>
        <v>0</v>
      </c>
      <c r="AG10" s="43"/>
      <c r="AH10" s="22" t="s">
        <v>88</v>
      </c>
      <c r="AI10" s="22">
        <f t="shared" si="15"/>
        <v>0</v>
      </c>
      <c r="AJ10" s="22">
        <f t="shared" si="16"/>
        <v>0</v>
      </c>
      <c r="AK10" s="43"/>
      <c r="AL10" s="22" t="s">
        <v>88</v>
      </c>
      <c r="AM10" s="22">
        <f t="shared" si="17"/>
        <v>0</v>
      </c>
      <c r="AN10" s="22">
        <f t="shared" si="18"/>
        <v>0</v>
      </c>
      <c r="AO10" s="43"/>
      <c r="AP10" s="22" t="s">
        <v>88</v>
      </c>
      <c r="AQ10" s="22">
        <f t="shared" si="19"/>
        <v>0</v>
      </c>
      <c r="AR10" s="22">
        <f t="shared" si="20"/>
        <v>0</v>
      </c>
      <c r="AS10" s="43"/>
      <c r="AT10" s="22">
        <f t="shared" si="21"/>
        <v>2</v>
      </c>
    </row>
    <row r="11">
      <c r="A11" s="20">
        <f t="shared" si="1"/>
        <v>7</v>
      </c>
      <c r="B11" s="24" t="s">
        <v>219</v>
      </c>
      <c r="C11" s="21"/>
      <c r="D11" s="42">
        <f t="shared" si="2"/>
        <v>0</v>
      </c>
      <c r="E11" s="43"/>
      <c r="F11" s="22"/>
      <c r="G11" s="22"/>
      <c r="H11" s="22"/>
      <c r="I11" s="43"/>
      <c r="J11" s="22"/>
      <c r="K11" s="22"/>
      <c r="L11" s="22"/>
      <c r="M11" s="43"/>
      <c r="N11" s="22"/>
      <c r="O11" s="22"/>
      <c r="P11" s="22"/>
      <c r="Q11" s="43"/>
      <c r="R11" s="22"/>
      <c r="S11" s="22"/>
      <c r="T11" s="22"/>
      <c r="U11" s="43"/>
      <c r="V11" s="22" t="s">
        <v>87</v>
      </c>
      <c r="W11" s="22">
        <f t="shared" si="9"/>
        <v>0</v>
      </c>
      <c r="X11" s="22">
        <f t="shared" si="10"/>
        <v>1</v>
      </c>
      <c r="Y11" s="43"/>
      <c r="Z11" s="22" t="s">
        <v>87</v>
      </c>
      <c r="AA11" s="22">
        <f t="shared" si="11"/>
        <v>0</v>
      </c>
      <c r="AB11" s="22">
        <f t="shared" si="12"/>
        <v>1</v>
      </c>
      <c r="AC11" s="6"/>
      <c r="AD11" s="22" t="s">
        <v>88</v>
      </c>
      <c r="AE11" s="22">
        <f t="shared" si="13"/>
        <v>0</v>
      </c>
      <c r="AF11" s="22">
        <f t="shared" si="14"/>
        <v>0</v>
      </c>
      <c r="AG11" s="43"/>
      <c r="AH11" s="22" t="s">
        <v>88</v>
      </c>
      <c r="AI11" s="22">
        <f t="shared" si="15"/>
        <v>0</v>
      </c>
      <c r="AJ11" s="22">
        <f t="shared" si="16"/>
        <v>0</v>
      </c>
      <c r="AK11" s="43"/>
      <c r="AL11" s="22" t="s">
        <v>88</v>
      </c>
      <c r="AM11" s="22">
        <f t="shared" si="17"/>
        <v>0</v>
      </c>
      <c r="AN11" s="22">
        <f t="shared" si="18"/>
        <v>0</v>
      </c>
      <c r="AO11" s="43"/>
      <c r="AP11" s="22" t="s">
        <v>88</v>
      </c>
      <c r="AQ11" s="22">
        <f t="shared" si="19"/>
        <v>0</v>
      </c>
      <c r="AR11" s="22">
        <f t="shared" si="20"/>
        <v>0</v>
      </c>
      <c r="AS11" s="43"/>
      <c r="AT11" s="22">
        <f t="shared" si="21"/>
        <v>2</v>
      </c>
    </row>
    <row r="12">
      <c r="A12" s="4"/>
      <c r="B12" s="4"/>
      <c r="C12" s="6"/>
      <c r="D12" s="5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6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</row>
    <row r="13">
      <c r="A13" s="15"/>
      <c r="B13" s="15" t="s">
        <v>86</v>
      </c>
      <c r="C13" s="6"/>
      <c r="D13" s="5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6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</row>
    <row r="14">
      <c r="A14" s="55"/>
      <c r="B14" s="55"/>
      <c r="C14" s="21"/>
      <c r="D14" s="42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43"/>
      <c r="AB14" s="43"/>
      <c r="AC14" s="6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AO14" s="43"/>
      <c r="AP14" s="43"/>
      <c r="AQ14" s="43"/>
      <c r="AR14" s="43"/>
      <c r="AS14" s="43"/>
      <c r="AT14" s="43"/>
    </row>
    <row r="15">
      <c r="A15" s="24">
        <f t="shared" ref="A15:A25" si="24">ROW(A2)-ROW($A$2)+1</f>
        <v>1</v>
      </c>
      <c r="B15" s="24" t="s">
        <v>213</v>
      </c>
      <c r="C15" s="21"/>
      <c r="D15" s="42">
        <f t="shared" ref="D15:D25" si="25">G15+K15+O15+S15+W15+AA15+AE15+AI15+AM15+AQ15</f>
        <v>49</v>
      </c>
      <c r="E15" s="43"/>
      <c r="F15" s="22"/>
      <c r="G15" s="22"/>
      <c r="H15" s="22"/>
      <c r="I15" s="43"/>
      <c r="J15" s="22">
        <v>12.47</v>
      </c>
      <c r="K15" s="22">
        <f t="shared" ref="K15:K19" si="26">IF(OR(J15="NT", J15="TIME"), 0, IF(_xlfn.RANK.EQ(J15, $J$15:$J$25, 1)&lt;=10, 11 - _xlfn.RANK.EQ(J15, $J$15:$J$25, 1), 0))</f>
        <v>10</v>
      </c>
      <c r="L15" s="22">
        <f t="shared" ref="L15:L19" si="27">IF(OR(J15="TO", J15="TIME"), 0, IF(J15&lt;&gt;"", 1, ""))</f>
        <v>1</v>
      </c>
      <c r="M15" s="43"/>
      <c r="N15" s="22">
        <v>15.05</v>
      </c>
      <c r="O15" s="22">
        <f t="shared" ref="O15:O19" si="28">IF(OR(N15="NT", N15="TIME"), 0, IF(_xlfn.RANK.EQ(N15, $N$15:$N$25, 1)&lt;=10, 11 - _xlfn.RANK.EQ(N15, $N$15:$N$25, 1), 0))</f>
        <v>10</v>
      </c>
      <c r="P15" s="22">
        <f t="shared" ref="P15:P19" si="29">IF(OR(N15="TO", N15="TIME"), 0, IF(N15&lt;&gt;"", 1, ""))</f>
        <v>1</v>
      </c>
      <c r="Q15" s="43"/>
      <c r="R15" s="22">
        <v>11.5</v>
      </c>
      <c r="S15" s="22">
        <f t="shared" ref="S15:S24" si="30">IF(OR(R15="NT", R15="TIME"), 0, IF(_xlfn.RANK.EQ(R15, $R$15:$R$25, 1)&lt;=10, 11 - _xlfn.RANK.EQ(R15, $R$15:$R$25, 1), 0))</f>
        <v>9</v>
      </c>
      <c r="T15" s="22">
        <f t="shared" ref="T15:T24" si="31">IF(OR(R15="TO", R15="TIME"), 0, IF(R15&lt;&gt;"", 1, ""))</f>
        <v>1</v>
      </c>
      <c r="U15" s="43"/>
      <c r="V15" s="22">
        <v>14.47</v>
      </c>
      <c r="W15" s="22">
        <f t="shared" ref="W15:W24" si="32">IF(OR(V15="NT", V15="TIME"), 0, IF(_xlfn.RANK.EQ(V15, $V$15:$V$25, 1)&lt;=10, 11 - _xlfn.RANK.EQ(V15, $V$15:$V$25, 1), 0))</f>
        <v>10</v>
      </c>
      <c r="X15" s="22">
        <f t="shared" ref="X15:X25" si="33">IF(OR(V15="TO", V15="TIME"), 0, IF(V15&lt;&gt;"", 1, ""))</f>
        <v>1</v>
      </c>
      <c r="Y15" s="43"/>
      <c r="Z15" s="22">
        <v>12.29</v>
      </c>
      <c r="AA15" s="22">
        <f t="shared" ref="AA15:AA24" si="34">IF(OR(Z15="NT", Z15="TIME"), 0, IF(_xlfn.RANK.EQ(Z15, $Z$15:$Z$25, 1)&lt;=10, 11 - _xlfn.RANK.EQ(Z15, $Z$15:$Z$25, 1), 0))</f>
        <v>10</v>
      </c>
      <c r="AB15" s="22">
        <f t="shared" ref="AB15:AB25" si="35">IF(OR(Z15="TO", Z15="TIME"), 0, IF(Z15&lt;&gt;"", 1, ""))</f>
        <v>1</v>
      </c>
      <c r="AC15" s="6"/>
      <c r="AD15" s="22" t="s">
        <v>88</v>
      </c>
      <c r="AE15" s="22">
        <f t="shared" ref="AE15:AE25" si="36">IF(OR(AD15="NT", AD15="TIME"), 0, IF(_xlfn.RANK.EQ(AD15, $AD$15:$AD$25, 1)&lt;=10, 11 - _xlfn.RANK.EQ(AD15, $AD$15:$AD$25, 1), 0))</f>
        <v>0</v>
      </c>
      <c r="AF15" s="22">
        <f t="shared" ref="AF15:AF25" si="37">IF(OR(AD15="TO", AD15="TIME"), 0, IF(AD15&lt;&gt;"", 1, ""))</f>
        <v>0</v>
      </c>
      <c r="AG15" s="43"/>
      <c r="AH15" s="22" t="s">
        <v>88</v>
      </c>
      <c r="AI15" s="22">
        <f t="shared" ref="AI15:AI25" si="38">IF(OR(AH15="NT", AH15="TIME"), 0, IF(_xlfn.RANK.EQ(AH15, $AH$15:$AH$25, 1)&lt;=10, 11 - _xlfn.RANK.EQ(AH15, $AH$15:$AH$25, 1), 0))</f>
        <v>0</v>
      </c>
      <c r="AJ15" s="22">
        <f t="shared" ref="AJ15:AJ25" si="39">IF(OR(AH15="TO", AH15="TIME"), 0, IF(AH15&lt;&gt;"", 1, ""))</f>
        <v>0</v>
      </c>
      <c r="AK15" s="43"/>
      <c r="AL15" s="22" t="s">
        <v>88</v>
      </c>
      <c r="AM15" s="22">
        <f t="shared" ref="AM15:AM25" si="40">IF(OR(AL15="NT", AL15="TIME"), 0, IF(_xlfn.RANK.EQ(AL15, $AL$15:$AL$25, 1)&lt;=10, 11 - _xlfn.RANK.EQ(AL15, $AL$15:$AL$25, 1), 0))</f>
        <v>0</v>
      </c>
      <c r="AN15" s="22">
        <f t="shared" ref="AN15:AN25" si="41">IF(OR(AL15="TO", AL15="TIME"), 0, IF(AL15&lt;&gt;"", 1, ""))</f>
        <v>0</v>
      </c>
      <c r="AO15" s="43"/>
      <c r="AP15" s="22" t="s">
        <v>88</v>
      </c>
      <c r="AQ15" s="22">
        <f t="shared" ref="AQ15:AQ25" si="42">IF(OR(AP15="NT", AP15="TIME"), 0, IF(_xlfn.RANK.EQ(AP15, $AP$15:$AP$25, 1)&lt;=10, 11 - _xlfn.RANK.EQ(AP15, $AP$15:$AP$25, 1), 0))</f>
        <v>0</v>
      </c>
      <c r="AR15" s="22">
        <f t="shared" ref="AR15:AR25" si="43">IF(OR(AP15="TO", AP15="TIME"), 0, IF(AP15&lt;&gt;"", 1, ""))</f>
        <v>0</v>
      </c>
      <c r="AS15" s="43"/>
      <c r="AT15" s="22">
        <f t="shared" ref="AT15:AT25" si="44">AR15+AN15+AJ15+AF15+AB15+X15+T15+P15+L15+H15</f>
        <v>5</v>
      </c>
    </row>
    <row r="16">
      <c r="A16" s="24">
        <f t="shared" si="24"/>
        <v>2</v>
      </c>
      <c r="B16" s="24" t="s">
        <v>215</v>
      </c>
      <c r="C16" s="21"/>
      <c r="D16" s="42">
        <f t="shared" si="25"/>
        <v>42</v>
      </c>
      <c r="E16" s="43"/>
      <c r="F16" s="22">
        <v>19.19</v>
      </c>
      <c r="G16" s="22">
        <f t="shared" ref="G16:G19" si="45">IF(F16="NT", 0, IF(_xlfn.RANK.EQ(F16, $F$15:$F$25, 1)&lt;=10, 11 - _xlfn.RANK.EQ(F16, $F$15:$F$25, 1), 0))</f>
        <v>8</v>
      </c>
      <c r="H16" s="22">
        <f t="shared" ref="H16:H19" si="46">IF(F16="TO", 0, IF(F16&lt;&gt;"", 1, ""))</f>
        <v>1</v>
      </c>
      <c r="I16" s="43"/>
      <c r="J16" s="22">
        <v>20.1</v>
      </c>
      <c r="K16" s="22">
        <f t="shared" si="26"/>
        <v>8</v>
      </c>
      <c r="L16" s="22">
        <f t="shared" si="27"/>
        <v>1</v>
      </c>
      <c r="M16" s="43"/>
      <c r="N16" s="22">
        <v>17.63</v>
      </c>
      <c r="O16" s="22">
        <f t="shared" si="28"/>
        <v>9</v>
      </c>
      <c r="P16" s="22">
        <f t="shared" si="29"/>
        <v>1</v>
      </c>
      <c r="Q16" s="43"/>
      <c r="R16" s="22" t="s">
        <v>87</v>
      </c>
      <c r="S16" s="22">
        <f t="shared" si="30"/>
        <v>0</v>
      </c>
      <c r="T16" s="22">
        <f t="shared" si="31"/>
        <v>1</v>
      </c>
      <c r="U16" s="43"/>
      <c r="V16" s="22">
        <v>16.87</v>
      </c>
      <c r="W16" s="22">
        <f t="shared" si="32"/>
        <v>9</v>
      </c>
      <c r="X16" s="22">
        <f t="shared" si="33"/>
        <v>1</v>
      </c>
      <c r="Y16" s="43"/>
      <c r="Z16" s="22">
        <v>14.12</v>
      </c>
      <c r="AA16" s="22">
        <f t="shared" si="34"/>
        <v>8</v>
      </c>
      <c r="AB16" s="22">
        <f t="shared" si="35"/>
        <v>1</v>
      </c>
      <c r="AC16" s="6"/>
      <c r="AD16" s="22" t="s">
        <v>88</v>
      </c>
      <c r="AE16" s="22">
        <f t="shared" si="36"/>
        <v>0</v>
      </c>
      <c r="AF16" s="22">
        <f t="shared" si="37"/>
        <v>0</v>
      </c>
      <c r="AG16" s="43"/>
      <c r="AH16" s="22" t="s">
        <v>88</v>
      </c>
      <c r="AI16" s="22">
        <f t="shared" si="38"/>
        <v>0</v>
      </c>
      <c r="AJ16" s="22">
        <f t="shared" si="39"/>
        <v>0</v>
      </c>
      <c r="AK16" s="43"/>
      <c r="AL16" s="22" t="s">
        <v>88</v>
      </c>
      <c r="AM16" s="22">
        <f t="shared" si="40"/>
        <v>0</v>
      </c>
      <c r="AN16" s="22">
        <f t="shared" si="41"/>
        <v>0</v>
      </c>
      <c r="AO16" s="43"/>
      <c r="AP16" s="22" t="s">
        <v>88</v>
      </c>
      <c r="AQ16" s="22">
        <f t="shared" si="42"/>
        <v>0</v>
      </c>
      <c r="AR16" s="22">
        <f t="shared" si="43"/>
        <v>0</v>
      </c>
      <c r="AS16" s="43"/>
      <c r="AT16" s="22">
        <f t="shared" si="44"/>
        <v>6</v>
      </c>
    </row>
    <row r="17" ht="15.75" customHeight="1">
      <c r="A17" s="24">
        <f t="shared" si="24"/>
        <v>3</v>
      </c>
      <c r="B17" s="24" t="s">
        <v>219</v>
      </c>
      <c r="C17" s="21"/>
      <c r="D17" s="42">
        <f t="shared" si="25"/>
        <v>35</v>
      </c>
      <c r="E17" s="43"/>
      <c r="F17" s="22">
        <v>18.42</v>
      </c>
      <c r="G17" s="22">
        <f t="shared" si="45"/>
        <v>10</v>
      </c>
      <c r="H17" s="22">
        <f t="shared" si="46"/>
        <v>1</v>
      </c>
      <c r="I17" s="43"/>
      <c r="J17" s="22">
        <v>14.25</v>
      </c>
      <c r="K17" s="22">
        <f t="shared" si="26"/>
        <v>9</v>
      </c>
      <c r="L17" s="22">
        <f t="shared" si="27"/>
        <v>1</v>
      </c>
      <c r="M17" s="43"/>
      <c r="N17" s="22">
        <v>20.97</v>
      </c>
      <c r="O17" s="22">
        <f t="shared" si="28"/>
        <v>7</v>
      </c>
      <c r="P17" s="22">
        <f t="shared" si="29"/>
        <v>1</v>
      </c>
      <c r="Q17" s="43"/>
      <c r="R17" s="22" t="s">
        <v>88</v>
      </c>
      <c r="S17" s="22">
        <f t="shared" si="30"/>
        <v>0</v>
      </c>
      <c r="T17" s="22">
        <f t="shared" si="31"/>
        <v>0</v>
      </c>
      <c r="U17" s="43"/>
      <c r="V17" s="22" t="s">
        <v>87</v>
      </c>
      <c r="W17" s="22">
        <f t="shared" si="32"/>
        <v>0</v>
      </c>
      <c r="X17" s="22">
        <f t="shared" si="33"/>
        <v>1</v>
      </c>
      <c r="Y17" s="43"/>
      <c r="Z17" s="22">
        <v>13.75</v>
      </c>
      <c r="AA17" s="22">
        <f t="shared" si="34"/>
        <v>9</v>
      </c>
      <c r="AB17" s="22">
        <f t="shared" si="35"/>
        <v>1</v>
      </c>
      <c r="AC17" s="6"/>
      <c r="AD17" s="22" t="s">
        <v>88</v>
      </c>
      <c r="AE17" s="22">
        <f t="shared" si="36"/>
        <v>0</v>
      </c>
      <c r="AF17" s="22">
        <f t="shared" si="37"/>
        <v>0</v>
      </c>
      <c r="AG17" s="43"/>
      <c r="AH17" s="22" t="s">
        <v>88</v>
      </c>
      <c r="AI17" s="22">
        <f t="shared" si="38"/>
        <v>0</v>
      </c>
      <c r="AJ17" s="22">
        <f t="shared" si="39"/>
        <v>0</v>
      </c>
      <c r="AK17" s="43"/>
      <c r="AL17" s="22" t="s">
        <v>88</v>
      </c>
      <c r="AM17" s="22">
        <f t="shared" si="40"/>
        <v>0</v>
      </c>
      <c r="AN17" s="22">
        <f t="shared" si="41"/>
        <v>0</v>
      </c>
      <c r="AO17" s="43"/>
      <c r="AP17" s="22" t="s">
        <v>88</v>
      </c>
      <c r="AQ17" s="22">
        <f t="shared" si="42"/>
        <v>0</v>
      </c>
      <c r="AR17" s="22">
        <f t="shared" si="43"/>
        <v>0</v>
      </c>
      <c r="AS17" s="43"/>
      <c r="AT17" s="22">
        <f t="shared" si="44"/>
        <v>5</v>
      </c>
    </row>
    <row r="18" ht="15.75" customHeight="1">
      <c r="A18" s="24">
        <f t="shared" si="24"/>
        <v>4</v>
      </c>
      <c r="B18" s="24" t="s">
        <v>220</v>
      </c>
      <c r="C18" s="21"/>
      <c r="D18" s="42">
        <f t="shared" si="25"/>
        <v>29</v>
      </c>
      <c r="E18" s="43"/>
      <c r="F18" s="22">
        <v>19.0</v>
      </c>
      <c r="G18" s="22">
        <f t="shared" si="45"/>
        <v>9</v>
      </c>
      <c r="H18" s="22">
        <f t="shared" si="46"/>
        <v>1</v>
      </c>
      <c r="I18" s="43"/>
      <c r="J18" s="22" t="s">
        <v>87</v>
      </c>
      <c r="K18" s="22">
        <f t="shared" si="26"/>
        <v>0</v>
      </c>
      <c r="L18" s="22">
        <f t="shared" si="27"/>
        <v>1</v>
      </c>
      <c r="M18" s="43"/>
      <c r="N18" s="22">
        <v>19.72</v>
      </c>
      <c r="O18" s="22">
        <f t="shared" si="28"/>
        <v>8</v>
      </c>
      <c r="P18" s="22">
        <f t="shared" si="29"/>
        <v>1</v>
      </c>
      <c r="Q18" s="43"/>
      <c r="R18" s="22">
        <v>23.96</v>
      </c>
      <c r="S18" s="22">
        <f t="shared" si="30"/>
        <v>7</v>
      </c>
      <c r="T18" s="22">
        <f t="shared" si="31"/>
        <v>1</v>
      </c>
      <c r="U18" s="43"/>
      <c r="V18" s="22" t="s">
        <v>87</v>
      </c>
      <c r="W18" s="22">
        <f t="shared" si="32"/>
        <v>0</v>
      </c>
      <c r="X18" s="22">
        <f t="shared" si="33"/>
        <v>1</v>
      </c>
      <c r="Y18" s="43"/>
      <c r="Z18" s="22">
        <v>23.59</v>
      </c>
      <c r="AA18" s="22">
        <f t="shared" si="34"/>
        <v>5</v>
      </c>
      <c r="AB18" s="22">
        <f t="shared" si="35"/>
        <v>1</v>
      </c>
      <c r="AC18" s="6"/>
      <c r="AD18" s="22" t="s">
        <v>88</v>
      </c>
      <c r="AE18" s="22">
        <f t="shared" si="36"/>
        <v>0</v>
      </c>
      <c r="AF18" s="22">
        <f t="shared" si="37"/>
        <v>0</v>
      </c>
      <c r="AG18" s="43"/>
      <c r="AH18" s="22" t="s">
        <v>88</v>
      </c>
      <c r="AI18" s="22">
        <f t="shared" si="38"/>
        <v>0</v>
      </c>
      <c r="AJ18" s="22">
        <f t="shared" si="39"/>
        <v>0</v>
      </c>
      <c r="AK18" s="43"/>
      <c r="AL18" s="22" t="s">
        <v>88</v>
      </c>
      <c r="AM18" s="22">
        <f t="shared" si="40"/>
        <v>0</v>
      </c>
      <c r="AN18" s="22">
        <f t="shared" si="41"/>
        <v>0</v>
      </c>
      <c r="AO18" s="43"/>
      <c r="AP18" s="22" t="s">
        <v>88</v>
      </c>
      <c r="AQ18" s="22">
        <f t="shared" si="42"/>
        <v>0</v>
      </c>
      <c r="AR18" s="22">
        <f t="shared" si="43"/>
        <v>0</v>
      </c>
      <c r="AS18" s="43"/>
      <c r="AT18" s="22">
        <f t="shared" si="44"/>
        <v>6</v>
      </c>
    </row>
    <row r="19" ht="15.75" customHeight="1">
      <c r="A19" s="24">
        <f t="shared" si="24"/>
        <v>5</v>
      </c>
      <c r="B19" s="24" t="s">
        <v>221</v>
      </c>
      <c r="C19" s="21"/>
      <c r="D19" s="42">
        <f t="shared" si="25"/>
        <v>28</v>
      </c>
      <c r="E19" s="43"/>
      <c r="F19" s="22" t="s">
        <v>87</v>
      </c>
      <c r="G19" s="22">
        <f t="shared" si="45"/>
        <v>0</v>
      </c>
      <c r="H19" s="22">
        <f t="shared" si="46"/>
        <v>1</v>
      </c>
      <c r="I19" s="43"/>
      <c r="J19" s="22" t="s">
        <v>87</v>
      </c>
      <c r="K19" s="22">
        <f t="shared" si="26"/>
        <v>0</v>
      </c>
      <c r="L19" s="22">
        <f t="shared" si="27"/>
        <v>1</v>
      </c>
      <c r="M19" s="43"/>
      <c r="N19" s="22">
        <v>22.67</v>
      </c>
      <c r="O19" s="22">
        <f t="shared" si="28"/>
        <v>5</v>
      </c>
      <c r="P19" s="22">
        <f t="shared" si="29"/>
        <v>1</v>
      </c>
      <c r="Q19" s="43"/>
      <c r="R19" s="22">
        <v>23.19</v>
      </c>
      <c r="S19" s="22">
        <f t="shared" si="30"/>
        <v>8</v>
      </c>
      <c r="T19" s="22">
        <f t="shared" si="31"/>
        <v>1</v>
      </c>
      <c r="U19" s="43"/>
      <c r="V19" s="22">
        <v>20.5</v>
      </c>
      <c r="W19" s="22">
        <f t="shared" si="32"/>
        <v>8</v>
      </c>
      <c r="X19" s="22">
        <f t="shared" si="33"/>
        <v>1</v>
      </c>
      <c r="Y19" s="43"/>
      <c r="Z19" s="22">
        <v>20.46</v>
      </c>
      <c r="AA19" s="22">
        <f t="shared" si="34"/>
        <v>7</v>
      </c>
      <c r="AB19" s="22">
        <f t="shared" si="35"/>
        <v>1</v>
      </c>
      <c r="AC19" s="6"/>
      <c r="AD19" s="22" t="s">
        <v>88</v>
      </c>
      <c r="AE19" s="22">
        <f t="shared" si="36"/>
        <v>0</v>
      </c>
      <c r="AF19" s="22">
        <f t="shared" si="37"/>
        <v>0</v>
      </c>
      <c r="AG19" s="43"/>
      <c r="AH19" s="22" t="s">
        <v>88</v>
      </c>
      <c r="AI19" s="22">
        <f t="shared" si="38"/>
        <v>0</v>
      </c>
      <c r="AJ19" s="22">
        <f t="shared" si="39"/>
        <v>0</v>
      </c>
      <c r="AK19" s="43"/>
      <c r="AL19" s="22" t="s">
        <v>88</v>
      </c>
      <c r="AM19" s="22">
        <f t="shared" si="40"/>
        <v>0</v>
      </c>
      <c r="AN19" s="22">
        <f t="shared" si="41"/>
        <v>0</v>
      </c>
      <c r="AO19" s="43"/>
      <c r="AP19" s="22" t="s">
        <v>88</v>
      </c>
      <c r="AQ19" s="22">
        <f t="shared" si="42"/>
        <v>0</v>
      </c>
      <c r="AR19" s="22">
        <f t="shared" si="43"/>
        <v>0</v>
      </c>
      <c r="AS19" s="43"/>
      <c r="AT19" s="22">
        <f t="shared" si="44"/>
        <v>6</v>
      </c>
    </row>
    <row r="20" ht="15.75" customHeight="1">
      <c r="A20" s="24">
        <f t="shared" si="24"/>
        <v>6</v>
      </c>
      <c r="B20" s="20" t="s">
        <v>222</v>
      </c>
      <c r="C20" s="21"/>
      <c r="D20" s="42">
        <f t="shared" si="25"/>
        <v>10</v>
      </c>
      <c r="E20" s="43"/>
      <c r="F20" s="22"/>
      <c r="G20" s="22"/>
      <c r="H20" s="22"/>
      <c r="I20" s="43"/>
      <c r="J20" s="22"/>
      <c r="K20" s="22"/>
      <c r="L20" s="22"/>
      <c r="M20" s="43"/>
      <c r="N20" s="22"/>
      <c r="O20" s="22"/>
      <c r="P20" s="22"/>
      <c r="Q20" s="43"/>
      <c r="R20" s="22">
        <v>9.56</v>
      </c>
      <c r="S20" s="22">
        <f t="shared" si="30"/>
        <v>10</v>
      </c>
      <c r="T20" s="22">
        <f t="shared" si="31"/>
        <v>1</v>
      </c>
      <c r="U20" s="43"/>
      <c r="V20" s="22" t="s">
        <v>88</v>
      </c>
      <c r="W20" s="22">
        <f t="shared" si="32"/>
        <v>0</v>
      </c>
      <c r="X20" s="22">
        <f t="shared" si="33"/>
        <v>0</v>
      </c>
      <c r="Y20" s="43"/>
      <c r="Z20" s="22" t="s">
        <v>88</v>
      </c>
      <c r="AA20" s="22">
        <f t="shared" si="34"/>
        <v>0</v>
      </c>
      <c r="AB20" s="22">
        <f t="shared" si="35"/>
        <v>0</v>
      </c>
      <c r="AC20" s="6"/>
      <c r="AD20" s="22" t="s">
        <v>88</v>
      </c>
      <c r="AE20" s="22">
        <f t="shared" si="36"/>
        <v>0</v>
      </c>
      <c r="AF20" s="22">
        <f t="shared" si="37"/>
        <v>0</v>
      </c>
      <c r="AG20" s="43"/>
      <c r="AH20" s="22" t="s">
        <v>88</v>
      </c>
      <c r="AI20" s="22">
        <f t="shared" si="38"/>
        <v>0</v>
      </c>
      <c r="AJ20" s="22">
        <f t="shared" si="39"/>
        <v>0</v>
      </c>
      <c r="AK20" s="43"/>
      <c r="AL20" s="22" t="s">
        <v>88</v>
      </c>
      <c r="AM20" s="22">
        <f t="shared" si="40"/>
        <v>0</v>
      </c>
      <c r="AN20" s="22">
        <f t="shared" si="41"/>
        <v>0</v>
      </c>
      <c r="AO20" s="43"/>
      <c r="AP20" s="22" t="s">
        <v>88</v>
      </c>
      <c r="AQ20" s="22">
        <f t="shared" si="42"/>
        <v>0</v>
      </c>
      <c r="AR20" s="22">
        <f t="shared" si="43"/>
        <v>0</v>
      </c>
      <c r="AS20" s="43"/>
      <c r="AT20" s="22">
        <f t="shared" si="44"/>
        <v>1</v>
      </c>
    </row>
    <row r="21" ht="15.75" customHeight="1">
      <c r="A21" s="24">
        <f t="shared" si="24"/>
        <v>7</v>
      </c>
      <c r="B21" s="20" t="s">
        <v>223</v>
      </c>
      <c r="C21" s="21"/>
      <c r="D21" s="42">
        <f t="shared" si="25"/>
        <v>6</v>
      </c>
      <c r="E21" s="43"/>
      <c r="F21" s="22"/>
      <c r="G21" s="22"/>
      <c r="H21" s="22"/>
      <c r="I21" s="43"/>
      <c r="J21" s="22"/>
      <c r="K21" s="22"/>
      <c r="L21" s="22"/>
      <c r="M21" s="43"/>
      <c r="N21" s="22">
        <v>22.23</v>
      </c>
      <c r="O21" s="22">
        <f t="shared" ref="O21:O23" si="47">IF(OR(N21="NT", N21="TIME"), 0, IF(_xlfn.RANK.EQ(N21, $N$15:$N$25, 1)&lt;=10, 11 - _xlfn.RANK.EQ(N21, $N$15:$N$25, 1), 0))</f>
        <v>6</v>
      </c>
      <c r="P21" s="22">
        <f t="shared" ref="P21:P24" si="48">IF(OR(N21="TO", N21="TIME"), 0, IF(N21&lt;&gt;"", 1, ""))</f>
        <v>1</v>
      </c>
      <c r="Q21" s="43"/>
      <c r="R21" s="22" t="s">
        <v>87</v>
      </c>
      <c r="S21" s="22">
        <f t="shared" si="30"/>
        <v>0</v>
      </c>
      <c r="T21" s="22">
        <f t="shared" si="31"/>
        <v>1</v>
      </c>
      <c r="U21" s="43"/>
      <c r="V21" s="22" t="s">
        <v>88</v>
      </c>
      <c r="W21" s="22">
        <f t="shared" si="32"/>
        <v>0</v>
      </c>
      <c r="X21" s="22">
        <f t="shared" si="33"/>
        <v>0</v>
      </c>
      <c r="Y21" s="43"/>
      <c r="Z21" s="22" t="s">
        <v>88</v>
      </c>
      <c r="AA21" s="22">
        <f t="shared" si="34"/>
        <v>0</v>
      </c>
      <c r="AB21" s="22">
        <f t="shared" si="35"/>
        <v>0</v>
      </c>
      <c r="AC21" s="6"/>
      <c r="AD21" s="22" t="s">
        <v>88</v>
      </c>
      <c r="AE21" s="22">
        <f t="shared" si="36"/>
        <v>0</v>
      </c>
      <c r="AF21" s="22">
        <f t="shared" si="37"/>
        <v>0</v>
      </c>
      <c r="AG21" s="43"/>
      <c r="AH21" s="22" t="s">
        <v>88</v>
      </c>
      <c r="AI21" s="22">
        <f t="shared" si="38"/>
        <v>0</v>
      </c>
      <c r="AJ21" s="22">
        <f t="shared" si="39"/>
        <v>0</v>
      </c>
      <c r="AK21" s="43"/>
      <c r="AL21" s="22" t="s">
        <v>88</v>
      </c>
      <c r="AM21" s="22">
        <f t="shared" si="40"/>
        <v>0</v>
      </c>
      <c r="AN21" s="22">
        <f t="shared" si="41"/>
        <v>0</v>
      </c>
      <c r="AO21" s="43"/>
      <c r="AP21" s="22" t="s">
        <v>88</v>
      </c>
      <c r="AQ21" s="22">
        <f t="shared" si="42"/>
        <v>0</v>
      </c>
      <c r="AR21" s="22">
        <f t="shared" si="43"/>
        <v>0</v>
      </c>
      <c r="AS21" s="43"/>
      <c r="AT21" s="22">
        <f t="shared" si="44"/>
        <v>2</v>
      </c>
    </row>
    <row r="22" ht="15.75" customHeight="1">
      <c r="A22" s="24">
        <f t="shared" si="24"/>
        <v>8</v>
      </c>
      <c r="B22" s="20" t="s">
        <v>217</v>
      </c>
      <c r="C22" s="21"/>
      <c r="D22" s="42">
        <f t="shared" si="25"/>
        <v>6</v>
      </c>
      <c r="E22" s="43"/>
      <c r="F22" s="22" t="s">
        <v>87</v>
      </c>
      <c r="G22" s="22">
        <f>IF(F22="NT", 0, IF(_xlfn.RANK.EQ(F22, $F$15:$F$25, 1)&lt;=10, 11 - _xlfn.RANK.EQ(F22, $F$15:$F$25, 1), 0))</f>
        <v>0</v>
      </c>
      <c r="H22" s="22">
        <f>IF(F22="TO", 0, IF(F22&lt;&gt;"", 1, ""))</f>
        <v>1</v>
      </c>
      <c r="I22" s="43"/>
      <c r="J22" s="22" t="s">
        <v>88</v>
      </c>
      <c r="K22" s="22">
        <f>IF(OR(J22="NT", J22="TIME"), 0, IF(_xlfn.RANK.EQ(J22, $J$15:$J$25, 1)&lt;=10, 11 - _xlfn.RANK.EQ(J22, $J$15:$J$25, 1), 0))</f>
        <v>0</v>
      </c>
      <c r="L22" s="22">
        <f t="shared" ref="L22:L24" si="49">IF(OR(J22="TO", J22="TIME"), 0, IF(J22&lt;&gt;"", 1, ""))</f>
        <v>0</v>
      </c>
      <c r="M22" s="43"/>
      <c r="N22" s="22" t="s">
        <v>88</v>
      </c>
      <c r="O22" s="22">
        <f t="shared" si="47"/>
        <v>0</v>
      </c>
      <c r="P22" s="22">
        <f t="shared" si="48"/>
        <v>0</v>
      </c>
      <c r="Q22" s="43"/>
      <c r="R22" s="22" t="s">
        <v>87</v>
      </c>
      <c r="S22" s="22">
        <f t="shared" si="30"/>
        <v>0</v>
      </c>
      <c r="T22" s="22">
        <f t="shared" si="31"/>
        <v>1</v>
      </c>
      <c r="U22" s="43"/>
      <c r="V22" s="22" t="s">
        <v>87</v>
      </c>
      <c r="W22" s="22">
        <f t="shared" si="32"/>
        <v>0</v>
      </c>
      <c r="X22" s="22">
        <f t="shared" si="33"/>
        <v>1</v>
      </c>
      <c r="Y22" s="43"/>
      <c r="Z22" s="22">
        <v>22.37</v>
      </c>
      <c r="AA22" s="22">
        <f t="shared" si="34"/>
        <v>6</v>
      </c>
      <c r="AB22" s="22">
        <f t="shared" si="35"/>
        <v>1</v>
      </c>
      <c r="AC22" s="6"/>
      <c r="AD22" s="22" t="s">
        <v>88</v>
      </c>
      <c r="AE22" s="22">
        <f t="shared" si="36"/>
        <v>0</v>
      </c>
      <c r="AF22" s="22">
        <f t="shared" si="37"/>
        <v>0</v>
      </c>
      <c r="AG22" s="43"/>
      <c r="AH22" s="22" t="s">
        <v>88</v>
      </c>
      <c r="AI22" s="22">
        <f t="shared" si="38"/>
        <v>0</v>
      </c>
      <c r="AJ22" s="22">
        <f t="shared" si="39"/>
        <v>0</v>
      </c>
      <c r="AK22" s="43"/>
      <c r="AL22" s="22" t="s">
        <v>88</v>
      </c>
      <c r="AM22" s="22">
        <f t="shared" si="40"/>
        <v>0</v>
      </c>
      <c r="AN22" s="22">
        <f t="shared" si="41"/>
        <v>0</v>
      </c>
      <c r="AO22" s="43"/>
      <c r="AP22" s="22" t="s">
        <v>88</v>
      </c>
      <c r="AQ22" s="22">
        <f t="shared" si="42"/>
        <v>0</v>
      </c>
      <c r="AR22" s="22">
        <f t="shared" si="43"/>
        <v>0</v>
      </c>
      <c r="AS22" s="43"/>
      <c r="AT22" s="22">
        <f t="shared" si="44"/>
        <v>4</v>
      </c>
    </row>
    <row r="23" ht="15.75" customHeight="1">
      <c r="A23" s="24">
        <f t="shared" si="24"/>
        <v>9</v>
      </c>
      <c r="B23" s="20" t="s">
        <v>218</v>
      </c>
      <c r="C23" s="21"/>
      <c r="D23" s="42">
        <f t="shared" si="25"/>
        <v>0</v>
      </c>
      <c r="E23" s="43"/>
      <c r="F23" s="22"/>
      <c r="G23" s="22"/>
      <c r="H23" s="22"/>
      <c r="I23" s="43"/>
      <c r="J23" s="22" t="s">
        <v>34</v>
      </c>
      <c r="K23" s="22">
        <v>0.0</v>
      </c>
      <c r="L23" s="22">
        <f t="shared" si="49"/>
        <v>0</v>
      </c>
      <c r="M23" s="43"/>
      <c r="N23" s="22" t="s">
        <v>88</v>
      </c>
      <c r="O23" s="22">
        <f t="shared" si="47"/>
        <v>0</v>
      </c>
      <c r="P23" s="22">
        <f t="shared" si="48"/>
        <v>0</v>
      </c>
      <c r="Q23" s="43"/>
      <c r="R23" s="22" t="s">
        <v>88</v>
      </c>
      <c r="S23" s="22">
        <f t="shared" si="30"/>
        <v>0</v>
      </c>
      <c r="T23" s="22">
        <f t="shared" si="31"/>
        <v>0</v>
      </c>
      <c r="U23" s="43"/>
      <c r="V23" s="22" t="s">
        <v>88</v>
      </c>
      <c r="W23" s="22">
        <f t="shared" si="32"/>
        <v>0</v>
      </c>
      <c r="X23" s="22">
        <f t="shared" si="33"/>
        <v>0</v>
      </c>
      <c r="Y23" s="43"/>
      <c r="Z23" s="22" t="s">
        <v>88</v>
      </c>
      <c r="AA23" s="22">
        <f t="shared" si="34"/>
        <v>0</v>
      </c>
      <c r="AB23" s="22">
        <f t="shared" si="35"/>
        <v>0</v>
      </c>
      <c r="AC23" s="6"/>
      <c r="AD23" s="22" t="s">
        <v>88</v>
      </c>
      <c r="AE23" s="22">
        <f t="shared" si="36"/>
        <v>0</v>
      </c>
      <c r="AF23" s="22">
        <f t="shared" si="37"/>
        <v>0</v>
      </c>
      <c r="AG23" s="43"/>
      <c r="AH23" s="22" t="s">
        <v>88</v>
      </c>
      <c r="AI23" s="22">
        <f t="shared" si="38"/>
        <v>0</v>
      </c>
      <c r="AJ23" s="22">
        <f t="shared" si="39"/>
        <v>0</v>
      </c>
      <c r="AK23" s="43"/>
      <c r="AL23" s="22" t="s">
        <v>88</v>
      </c>
      <c r="AM23" s="22">
        <f t="shared" si="40"/>
        <v>0</v>
      </c>
      <c r="AN23" s="22">
        <f t="shared" si="41"/>
        <v>0</v>
      </c>
      <c r="AO23" s="43"/>
      <c r="AP23" s="22" t="s">
        <v>88</v>
      </c>
      <c r="AQ23" s="22">
        <f t="shared" si="42"/>
        <v>0</v>
      </c>
      <c r="AR23" s="22">
        <f t="shared" si="43"/>
        <v>0</v>
      </c>
      <c r="AS23" s="43"/>
      <c r="AT23" s="22">
        <f t="shared" si="44"/>
        <v>0</v>
      </c>
    </row>
    <row r="24" ht="15.75" customHeight="1">
      <c r="A24" s="24">
        <f t="shared" si="24"/>
        <v>10</v>
      </c>
      <c r="B24" s="20" t="s">
        <v>214</v>
      </c>
      <c r="C24" s="21"/>
      <c r="D24" s="42">
        <f t="shared" si="25"/>
        <v>0</v>
      </c>
      <c r="E24" s="43"/>
      <c r="F24" s="22"/>
      <c r="G24" s="22"/>
      <c r="H24" s="22"/>
      <c r="I24" s="43"/>
      <c r="J24" s="22" t="s">
        <v>34</v>
      </c>
      <c r="K24" s="22">
        <v>0.0</v>
      </c>
      <c r="L24" s="22">
        <f t="shared" si="49"/>
        <v>0</v>
      </c>
      <c r="M24" s="43"/>
      <c r="N24" s="22" t="s">
        <v>34</v>
      </c>
      <c r="O24" s="22">
        <v>0.0</v>
      </c>
      <c r="P24" s="22">
        <f t="shared" si="48"/>
        <v>0</v>
      </c>
      <c r="Q24" s="43"/>
      <c r="R24" s="22" t="s">
        <v>88</v>
      </c>
      <c r="S24" s="22">
        <f t="shared" si="30"/>
        <v>0</v>
      </c>
      <c r="T24" s="22">
        <f t="shared" si="31"/>
        <v>0</v>
      </c>
      <c r="U24" s="43"/>
      <c r="V24" s="22" t="s">
        <v>88</v>
      </c>
      <c r="W24" s="22">
        <f t="shared" si="32"/>
        <v>0</v>
      </c>
      <c r="X24" s="22">
        <f t="shared" si="33"/>
        <v>0</v>
      </c>
      <c r="Y24" s="43"/>
      <c r="Z24" s="22" t="s">
        <v>88</v>
      </c>
      <c r="AA24" s="22">
        <f t="shared" si="34"/>
        <v>0</v>
      </c>
      <c r="AB24" s="22">
        <f t="shared" si="35"/>
        <v>0</v>
      </c>
      <c r="AC24" s="6"/>
      <c r="AD24" s="22" t="s">
        <v>88</v>
      </c>
      <c r="AE24" s="22">
        <f t="shared" si="36"/>
        <v>0</v>
      </c>
      <c r="AF24" s="22">
        <f t="shared" si="37"/>
        <v>0</v>
      </c>
      <c r="AG24" s="43"/>
      <c r="AH24" s="22" t="s">
        <v>88</v>
      </c>
      <c r="AI24" s="22">
        <f t="shared" si="38"/>
        <v>0</v>
      </c>
      <c r="AJ24" s="22">
        <f t="shared" si="39"/>
        <v>0</v>
      </c>
      <c r="AK24" s="43"/>
      <c r="AL24" s="22" t="s">
        <v>88</v>
      </c>
      <c r="AM24" s="22">
        <f t="shared" si="40"/>
        <v>0</v>
      </c>
      <c r="AN24" s="22">
        <f t="shared" si="41"/>
        <v>0</v>
      </c>
      <c r="AO24" s="43"/>
      <c r="AP24" s="22" t="s">
        <v>88</v>
      </c>
      <c r="AQ24" s="22">
        <f t="shared" si="42"/>
        <v>0</v>
      </c>
      <c r="AR24" s="22">
        <f t="shared" si="43"/>
        <v>0</v>
      </c>
      <c r="AS24" s="43"/>
      <c r="AT24" s="22">
        <f t="shared" si="44"/>
        <v>0</v>
      </c>
    </row>
    <row r="25" ht="15.75" customHeight="1">
      <c r="A25" s="24">
        <f t="shared" si="24"/>
        <v>11</v>
      </c>
      <c r="B25" s="20" t="s">
        <v>224</v>
      </c>
      <c r="C25" s="21"/>
      <c r="D25" s="42">
        <f t="shared" si="25"/>
        <v>0</v>
      </c>
      <c r="E25" s="43"/>
      <c r="F25" s="22"/>
      <c r="G25" s="22"/>
      <c r="H25" s="22"/>
      <c r="I25" s="43"/>
      <c r="J25" s="22"/>
      <c r="K25" s="22"/>
      <c r="L25" s="22"/>
      <c r="M25" s="43"/>
      <c r="N25" s="22"/>
      <c r="O25" s="22"/>
      <c r="P25" s="22"/>
      <c r="Q25" s="43"/>
      <c r="R25" s="22"/>
      <c r="S25" s="22"/>
      <c r="T25" s="22"/>
      <c r="U25" s="43"/>
      <c r="V25" s="22" t="s">
        <v>34</v>
      </c>
      <c r="W25" s="22">
        <v>0.0</v>
      </c>
      <c r="X25" s="22">
        <f t="shared" si="33"/>
        <v>0</v>
      </c>
      <c r="Y25" s="43"/>
      <c r="Z25" s="22" t="s">
        <v>34</v>
      </c>
      <c r="AA25" s="22">
        <v>0.0</v>
      </c>
      <c r="AB25" s="22">
        <f t="shared" si="35"/>
        <v>0</v>
      </c>
      <c r="AC25" s="6"/>
      <c r="AD25" s="22" t="s">
        <v>88</v>
      </c>
      <c r="AE25" s="22">
        <f t="shared" si="36"/>
        <v>0</v>
      </c>
      <c r="AF25" s="22">
        <f t="shared" si="37"/>
        <v>0</v>
      </c>
      <c r="AG25" s="43"/>
      <c r="AH25" s="22" t="s">
        <v>88</v>
      </c>
      <c r="AI25" s="22">
        <f t="shared" si="38"/>
        <v>0</v>
      </c>
      <c r="AJ25" s="22">
        <f t="shared" si="39"/>
        <v>0</v>
      </c>
      <c r="AK25" s="43"/>
      <c r="AL25" s="22" t="s">
        <v>88</v>
      </c>
      <c r="AM25" s="22">
        <f t="shared" si="40"/>
        <v>0</v>
      </c>
      <c r="AN25" s="22">
        <f t="shared" si="41"/>
        <v>0</v>
      </c>
      <c r="AO25" s="43"/>
      <c r="AP25" s="22" t="s">
        <v>88</v>
      </c>
      <c r="AQ25" s="22">
        <f t="shared" si="42"/>
        <v>0</v>
      </c>
      <c r="AR25" s="22">
        <f t="shared" si="43"/>
        <v>0</v>
      </c>
      <c r="AS25" s="43"/>
      <c r="AT25" s="22">
        <f t="shared" si="44"/>
        <v>0</v>
      </c>
    </row>
    <row r="26" ht="15.75" customHeight="1">
      <c r="A26" s="25"/>
      <c r="B26" s="78"/>
      <c r="C26" s="26"/>
      <c r="D26" s="58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6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</row>
    <row r="27" ht="15.75" customHeight="1">
      <c r="A27" s="25"/>
      <c r="B27" s="25"/>
      <c r="C27" s="26"/>
      <c r="D27" s="58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6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</row>
    <row r="28" ht="15.75" customHeight="1">
      <c r="A28" s="4"/>
      <c r="B28" s="4"/>
      <c r="C28" s="6"/>
      <c r="D28" s="5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6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</row>
    <row r="29" ht="15.75" customHeight="1">
      <c r="A29" s="15"/>
      <c r="B29" s="15" t="s">
        <v>91</v>
      </c>
      <c r="C29" s="6"/>
      <c r="D29" s="5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6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</row>
    <row r="30" ht="15.75" customHeight="1">
      <c r="A30" s="55"/>
      <c r="B30" s="55"/>
      <c r="C30" s="6"/>
      <c r="D30" s="42"/>
      <c r="E30" s="7"/>
      <c r="F30" s="7"/>
      <c r="G30" s="43"/>
      <c r="H30" s="43"/>
      <c r="I30" s="27"/>
      <c r="J30" s="43"/>
      <c r="K30" s="43"/>
      <c r="L30" s="43"/>
      <c r="M30" s="27"/>
      <c r="N30" s="43"/>
      <c r="O30" s="43"/>
      <c r="P30" s="43"/>
      <c r="Q30" s="27"/>
      <c r="R30" s="43"/>
      <c r="S30" s="43"/>
      <c r="T30" s="43"/>
      <c r="U30" s="27"/>
      <c r="V30" s="43"/>
      <c r="W30" s="43"/>
      <c r="X30" s="43"/>
      <c r="Y30" s="27"/>
      <c r="Z30" s="43"/>
      <c r="AA30" s="43"/>
      <c r="AB30" s="43"/>
      <c r="AC30" s="6"/>
      <c r="AD30" s="43"/>
      <c r="AE30" s="43"/>
      <c r="AF30" s="43"/>
      <c r="AG30" s="7"/>
      <c r="AH30" s="43"/>
      <c r="AI30" s="43"/>
      <c r="AJ30" s="43"/>
      <c r="AK30" s="7"/>
      <c r="AL30" s="43"/>
      <c r="AM30" s="43"/>
      <c r="AN30" s="43"/>
      <c r="AO30" s="7"/>
      <c r="AP30" s="43"/>
      <c r="AQ30" s="43"/>
      <c r="AR30" s="43"/>
      <c r="AS30" s="7"/>
      <c r="AT30" s="43"/>
    </row>
    <row r="31" ht="15.75" customHeight="1">
      <c r="A31" s="24">
        <f t="shared" ref="A31:A44" si="50">ROW(A2)-ROW($A$2)+1</f>
        <v>1</v>
      </c>
      <c r="B31" s="24" t="s">
        <v>219</v>
      </c>
      <c r="C31" s="6"/>
      <c r="D31" s="42">
        <f t="shared" ref="D31:D44" si="51">G31+K31+O31+S31+W31+AA31+AE31+AI31+AM31+AQ31</f>
        <v>45</v>
      </c>
      <c r="E31" s="7"/>
      <c r="F31" s="59">
        <v>22.882</v>
      </c>
      <c r="G31" s="22">
        <f>IF(F31="NT", 0, IF(_xlfn.RANK.EQ(F31, $F$31:$F$39, 1)&lt;=10, 11 - _xlfn.RANK.EQ(F31, $F$31:$F$39, 1), 0))</f>
        <v>10</v>
      </c>
      <c r="H31" s="22">
        <f t="shared" ref="H31:H35" si="52">IF(OR(F31="TO", F31="TIME"), 0, IF(F31&lt;&gt;"", 1, ""))</f>
        <v>1</v>
      </c>
      <c r="I31" s="27"/>
      <c r="J31" s="22">
        <v>23.432</v>
      </c>
      <c r="K31" s="22">
        <f t="shared" ref="K31:K37" si="53">IF(OR(J31="NT", J31="TIME"), 0, IF(_xlfn.RANK.EQ(J31, $J$31:$J$44, 1)&lt;=10, 11 - _xlfn.RANK.EQ(J31, $J$31:$J$44, 1), 0))</f>
        <v>10</v>
      </c>
      <c r="L31" s="22">
        <f t="shared" ref="L31:L37" si="54">IF(OR(J31="TO", J31="TIME"), 0, IF(J31&lt;&gt;"", 1, ""))</f>
        <v>1</v>
      </c>
      <c r="M31" s="27"/>
      <c r="N31" s="22">
        <v>30.26</v>
      </c>
      <c r="O31" s="22">
        <f t="shared" ref="O31:O37" si="55">IF(OR(N31="NT", N31="TIME"), 0, IF(_xlfn.RANK.EQ(N31, $N$31:$N$44, 1)&lt;=10, 11 - _xlfn.RANK.EQ(N31, $N$31:$N$44, 1), 0))</f>
        <v>8</v>
      </c>
      <c r="P31" s="22">
        <f t="shared" ref="P31:P37" si="56">IF(OR(N31="TO", N31="TIME"), 0, IF(N31&lt;&gt;"", 1, ""))</f>
        <v>1</v>
      </c>
      <c r="Q31" s="27"/>
      <c r="R31" s="22" t="s">
        <v>88</v>
      </c>
      <c r="S31" s="22">
        <f t="shared" ref="S31:S44" si="57">IF(OR(R31="NT", R31="TIME"), 0, IF(_xlfn.RANK.EQ(R31, $R$31:$R$44, 1)&lt;=10, 11 - _xlfn.RANK.EQ(R31, $R$31:$R$44, 1), 0))</f>
        <v>0</v>
      </c>
      <c r="T31" s="22">
        <f t="shared" ref="T31:T44" si="58">IF(OR(R31="TO", R31="TIME"), 0, IF(R31&lt;&gt;"", 1, ""))</f>
        <v>0</v>
      </c>
      <c r="U31" s="27"/>
      <c r="V31" s="22">
        <v>26.539</v>
      </c>
      <c r="W31" s="22">
        <f t="shared" ref="W31:W44" si="59">IF(OR(V31="NT", V31="TIME"), 0, IF(_xlfn.RANK.EQ(V31, $V$31:$V$44, 1)&lt;=10, 11 - _xlfn.RANK.EQ(V31, $V$31:$V$44, 1), 0))</f>
        <v>8</v>
      </c>
      <c r="X31" s="22">
        <f t="shared" ref="X31:X44" si="60">IF(OR(V31="TO", V31="TIME"), 0, IF(V31&lt;&gt;"", 1, ""))</f>
        <v>1</v>
      </c>
      <c r="Y31" s="27"/>
      <c r="Z31" s="22">
        <v>25.125</v>
      </c>
      <c r="AA31" s="22">
        <f t="shared" ref="AA31:AA44" si="61">IF(OR(Z31="NT", Z31="TIME"), 0, IF(_xlfn.RANK.EQ(Z31, $Z$31:$Z$44, 1)&lt;=10, 11 - _xlfn.RANK.EQ(Z31, $Z$31:$Z$44, 1), 0))</f>
        <v>9</v>
      </c>
      <c r="AB31" s="22">
        <f t="shared" ref="AB31:AB44" si="62">IF(OR(Z31="TO", Z31="TIME"), 0, IF(Z31&lt;&gt;"", 1, ""))</f>
        <v>1</v>
      </c>
      <c r="AC31" s="6"/>
      <c r="AD31" s="22" t="s">
        <v>88</v>
      </c>
      <c r="AE31" s="22">
        <f t="shared" ref="AE31:AE44" si="63">IF(OR(AD31="NT", AD31="TIME"), 0, IF(_xlfn.RANK.EQ(AD31, $AD$31:$AD$44, 1)&lt;=10, 11 - _xlfn.RANK.EQ(AD31, $AD$31:$AD$44, 1), 0))</f>
        <v>0</v>
      </c>
      <c r="AF31" s="22">
        <f t="shared" ref="AF31:AF44" si="64">IF(OR(AD31="TO", AD31="TIME"), 0, IF(AD31&lt;&gt;"", 1, ""))</f>
        <v>0</v>
      </c>
      <c r="AG31" s="7"/>
      <c r="AH31" s="22" t="s">
        <v>88</v>
      </c>
      <c r="AI31" s="22">
        <f t="shared" ref="AI31:AI44" si="65">IF(OR(AH31="NT", AH31="TIME"), 0, IF(_xlfn.RANK.EQ(AH31, $AH$31:$AH$44, 1)&lt;=10, 11 - _xlfn.RANK.EQ(AH31, $AH$31:$AH$44, 1), 0))</f>
        <v>0</v>
      </c>
      <c r="AJ31" s="22">
        <f t="shared" ref="AJ31:AJ44" si="66">IF(OR(AH31="TO", AH31="TIME"), 0, IF(AH31&lt;&gt;"", 1, ""))</f>
        <v>0</v>
      </c>
      <c r="AK31" s="7"/>
      <c r="AL31" s="22" t="s">
        <v>88</v>
      </c>
      <c r="AM31" s="22">
        <f t="shared" ref="AM31:AM44" si="67">IF(OR(AL31="NT", AL31="TIME"), 0, IF(_xlfn.RANK.EQ(AL31, $AL$31:$AL$44, 1)&lt;=10, 11 - _xlfn.RANK.EQ(AL31, $AL$31:$AL$44, 1), 0))</f>
        <v>0</v>
      </c>
      <c r="AN31" s="22">
        <f t="shared" ref="AN31:AN44" si="68">IF(OR(AL31="TO", AL31="TIME"), 0, IF(AL31&lt;&gt;"", 1, ""))</f>
        <v>0</v>
      </c>
      <c r="AO31" s="7"/>
      <c r="AP31" s="22" t="s">
        <v>88</v>
      </c>
      <c r="AQ31" s="22">
        <f t="shared" ref="AQ31:AQ44" si="69">IF(OR(AP31="NT", AP31="TIME"), 0, IF(_xlfn.RANK.EQ(AP31, $AP$31:$AP$44, 1)&lt;=10, 11 - _xlfn.RANK.EQ(AP31, $AP$31:$AP$44, 1), 0))</f>
        <v>0</v>
      </c>
      <c r="AR31" s="22">
        <f t="shared" ref="AR31:AR44" si="70">IF(OR(AP31="TO", AP31="TIME"), 0, IF(AP31&lt;&gt;"", 1, ""))</f>
        <v>0</v>
      </c>
      <c r="AS31" s="7"/>
      <c r="AT31" s="22">
        <f t="shared" ref="AT31:AT44" si="71">AR31+AN31+AJ31+AF31+AB31+X31+T31+P31+L31+H31</f>
        <v>5</v>
      </c>
    </row>
    <row r="32" ht="15.75" customHeight="1">
      <c r="A32" s="24">
        <f t="shared" si="50"/>
        <v>2</v>
      </c>
      <c r="B32" s="24" t="s">
        <v>213</v>
      </c>
      <c r="C32" s="6"/>
      <c r="D32" s="42">
        <f t="shared" si="51"/>
        <v>43</v>
      </c>
      <c r="E32" s="7"/>
      <c r="F32" s="22" t="s">
        <v>88</v>
      </c>
      <c r="G32" s="22">
        <f>IF(OR(F32="NT", F32="TIME"), 0, IF(_xlfn.RANK.EQ(F32, $J$31:$J$44, 1)&lt;=10, 11 - _xlfn.RANK.EQ(F32, $J$31:$J$44, 1), 0))</f>
        <v>0</v>
      </c>
      <c r="H32" s="22">
        <f t="shared" si="52"/>
        <v>0</v>
      </c>
      <c r="I32" s="27"/>
      <c r="J32" s="22">
        <v>24.949</v>
      </c>
      <c r="K32" s="22">
        <f t="shared" si="53"/>
        <v>9</v>
      </c>
      <c r="L32" s="22">
        <f t="shared" si="54"/>
        <v>1</v>
      </c>
      <c r="M32" s="27"/>
      <c r="N32" s="22">
        <v>31.28</v>
      </c>
      <c r="O32" s="22">
        <f t="shared" si="55"/>
        <v>7</v>
      </c>
      <c r="P32" s="22">
        <f t="shared" si="56"/>
        <v>1</v>
      </c>
      <c r="Q32" s="27"/>
      <c r="R32" s="22">
        <v>24.261</v>
      </c>
      <c r="S32" s="22">
        <f t="shared" si="57"/>
        <v>10</v>
      </c>
      <c r="T32" s="22">
        <f t="shared" si="58"/>
        <v>1</v>
      </c>
      <c r="U32" s="27"/>
      <c r="V32" s="22">
        <v>24.906</v>
      </c>
      <c r="W32" s="22">
        <f t="shared" si="59"/>
        <v>9</v>
      </c>
      <c r="X32" s="22">
        <f t="shared" si="60"/>
        <v>1</v>
      </c>
      <c r="Y32" s="27"/>
      <c r="Z32" s="22">
        <v>25.364</v>
      </c>
      <c r="AA32" s="22">
        <f t="shared" si="61"/>
        <v>8</v>
      </c>
      <c r="AB32" s="22">
        <f t="shared" si="62"/>
        <v>1</v>
      </c>
      <c r="AC32" s="6"/>
      <c r="AD32" s="22" t="s">
        <v>88</v>
      </c>
      <c r="AE32" s="22">
        <f t="shared" si="63"/>
        <v>0</v>
      </c>
      <c r="AF32" s="22">
        <f t="shared" si="64"/>
        <v>0</v>
      </c>
      <c r="AG32" s="7"/>
      <c r="AH32" s="22" t="s">
        <v>88</v>
      </c>
      <c r="AI32" s="22">
        <f t="shared" si="65"/>
        <v>0</v>
      </c>
      <c r="AJ32" s="22">
        <f t="shared" si="66"/>
        <v>0</v>
      </c>
      <c r="AK32" s="7"/>
      <c r="AL32" s="22" t="s">
        <v>88</v>
      </c>
      <c r="AM32" s="22">
        <f t="shared" si="67"/>
        <v>0</v>
      </c>
      <c r="AN32" s="22">
        <f t="shared" si="68"/>
        <v>0</v>
      </c>
      <c r="AO32" s="7"/>
      <c r="AP32" s="22" t="s">
        <v>88</v>
      </c>
      <c r="AQ32" s="22">
        <f t="shared" si="69"/>
        <v>0</v>
      </c>
      <c r="AR32" s="22">
        <f t="shared" si="70"/>
        <v>0</v>
      </c>
      <c r="AS32" s="7"/>
      <c r="AT32" s="22">
        <f t="shared" si="71"/>
        <v>5</v>
      </c>
    </row>
    <row r="33" ht="15.75" customHeight="1">
      <c r="A33" s="24">
        <f t="shared" si="50"/>
        <v>3</v>
      </c>
      <c r="B33" s="24" t="s">
        <v>220</v>
      </c>
      <c r="C33" s="6"/>
      <c r="D33" s="42">
        <f t="shared" si="51"/>
        <v>41</v>
      </c>
      <c r="E33" s="7"/>
      <c r="F33" s="22">
        <v>27.968</v>
      </c>
      <c r="G33" s="22">
        <f t="shared" ref="G33:G35" si="72">IF(F33="NT", 0, IF(_xlfn.RANK.EQ(F33, $F$31:$F$39, 1)&lt;=10, 11 - _xlfn.RANK.EQ(F33, $F$31:$F$39, 1), 0))</f>
        <v>9</v>
      </c>
      <c r="H33" s="22">
        <f t="shared" si="52"/>
        <v>1</v>
      </c>
      <c r="I33" s="27"/>
      <c r="J33" s="22">
        <v>30.936</v>
      </c>
      <c r="K33" s="22">
        <f t="shared" si="53"/>
        <v>8</v>
      </c>
      <c r="L33" s="22">
        <f t="shared" si="54"/>
        <v>1</v>
      </c>
      <c r="M33" s="27"/>
      <c r="N33" s="22">
        <v>24.21</v>
      </c>
      <c r="O33" s="22">
        <f t="shared" si="55"/>
        <v>10</v>
      </c>
      <c r="P33" s="22">
        <f t="shared" si="56"/>
        <v>1</v>
      </c>
      <c r="Q33" s="27"/>
      <c r="R33" s="22">
        <v>24.957</v>
      </c>
      <c r="S33" s="22">
        <f t="shared" si="57"/>
        <v>9</v>
      </c>
      <c r="T33" s="22">
        <f t="shared" si="58"/>
        <v>1</v>
      </c>
      <c r="U33" s="27"/>
      <c r="V33" s="22" t="s">
        <v>87</v>
      </c>
      <c r="W33" s="22">
        <f t="shared" si="59"/>
        <v>0</v>
      </c>
      <c r="X33" s="22">
        <f t="shared" si="60"/>
        <v>1</v>
      </c>
      <c r="Y33" s="27"/>
      <c r="Z33" s="22">
        <v>30.399</v>
      </c>
      <c r="AA33" s="22">
        <f t="shared" si="61"/>
        <v>5</v>
      </c>
      <c r="AB33" s="22">
        <f t="shared" si="62"/>
        <v>1</v>
      </c>
      <c r="AC33" s="6"/>
      <c r="AD33" s="22" t="s">
        <v>88</v>
      </c>
      <c r="AE33" s="22">
        <f t="shared" si="63"/>
        <v>0</v>
      </c>
      <c r="AF33" s="22">
        <f t="shared" si="64"/>
        <v>0</v>
      </c>
      <c r="AG33" s="7"/>
      <c r="AH33" s="22" t="s">
        <v>88</v>
      </c>
      <c r="AI33" s="22">
        <f t="shared" si="65"/>
        <v>0</v>
      </c>
      <c r="AJ33" s="22">
        <f t="shared" si="66"/>
        <v>0</v>
      </c>
      <c r="AK33" s="7"/>
      <c r="AL33" s="22" t="s">
        <v>88</v>
      </c>
      <c r="AM33" s="22">
        <f t="shared" si="67"/>
        <v>0</v>
      </c>
      <c r="AN33" s="22">
        <f t="shared" si="68"/>
        <v>0</v>
      </c>
      <c r="AO33" s="7"/>
      <c r="AP33" s="22" t="s">
        <v>88</v>
      </c>
      <c r="AQ33" s="22">
        <f t="shared" si="69"/>
        <v>0</v>
      </c>
      <c r="AR33" s="22">
        <f t="shared" si="70"/>
        <v>0</v>
      </c>
      <c r="AS33" s="7"/>
      <c r="AT33" s="22">
        <f t="shared" si="71"/>
        <v>6</v>
      </c>
    </row>
    <row r="34" ht="15.75" customHeight="1">
      <c r="A34" s="24">
        <f t="shared" si="50"/>
        <v>4</v>
      </c>
      <c r="B34" s="24" t="s">
        <v>221</v>
      </c>
      <c r="C34" s="6"/>
      <c r="D34" s="42">
        <f t="shared" si="51"/>
        <v>33</v>
      </c>
      <c r="E34" s="7"/>
      <c r="F34" s="22">
        <v>28.212</v>
      </c>
      <c r="G34" s="22">
        <f t="shared" si="72"/>
        <v>8</v>
      </c>
      <c r="H34" s="22">
        <f t="shared" si="52"/>
        <v>1</v>
      </c>
      <c r="I34" s="27"/>
      <c r="J34" s="22">
        <v>38.373</v>
      </c>
      <c r="K34" s="22">
        <f t="shared" si="53"/>
        <v>7</v>
      </c>
      <c r="L34" s="22">
        <f t="shared" si="54"/>
        <v>1</v>
      </c>
      <c r="M34" s="27"/>
      <c r="N34" s="22">
        <v>34.17</v>
      </c>
      <c r="O34" s="22">
        <f t="shared" si="55"/>
        <v>6</v>
      </c>
      <c r="P34" s="22">
        <f t="shared" si="56"/>
        <v>1</v>
      </c>
      <c r="Q34" s="27"/>
      <c r="R34" s="22" t="s">
        <v>87</v>
      </c>
      <c r="S34" s="22">
        <f t="shared" si="57"/>
        <v>0</v>
      </c>
      <c r="T34" s="22">
        <f t="shared" si="58"/>
        <v>1</v>
      </c>
      <c r="U34" s="27"/>
      <c r="V34" s="22">
        <v>28.143</v>
      </c>
      <c r="W34" s="22">
        <f t="shared" si="59"/>
        <v>6</v>
      </c>
      <c r="X34" s="22">
        <f t="shared" si="60"/>
        <v>1</v>
      </c>
      <c r="Y34" s="27"/>
      <c r="Z34" s="22">
        <v>27.178</v>
      </c>
      <c r="AA34" s="22">
        <f t="shared" si="61"/>
        <v>6</v>
      </c>
      <c r="AB34" s="22">
        <f t="shared" si="62"/>
        <v>1</v>
      </c>
      <c r="AC34" s="6"/>
      <c r="AD34" s="22" t="s">
        <v>88</v>
      </c>
      <c r="AE34" s="22">
        <f t="shared" si="63"/>
        <v>0</v>
      </c>
      <c r="AF34" s="22">
        <f t="shared" si="64"/>
        <v>0</v>
      </c>
      <c r="AG34" s="7"/>
      <c r="AH34" s="22" t="s">
        <v>88</v>
      </c>
      <c r="AI34" s="22">
        <f t="shared" si="65"/>
        <v>0</v>
      </c>
      <c r="AJ34" s="22">
        <f t="shared" si="66"/>
        <v>0</v>
      </c>
      <c r="AK34" s="7"/>
      <c r="AL34" s="22" t="s">
        <v>88</v>
      </c>
      <c r="AM34" s="22">
        <f t="shared" si="67"/>
        <v>0</v>
      </c>
      <c r="AN34" s="22">
        <f t="shared" si="68"/>
        <v>0</v>
      </c>
      <c r="AO34" s="7"/>
      <c r="AP34" s="22" t="s">
        <v>88</v>
      </c>
      <c r="AQ34" s="22">
        <f t="shared" si="69"/>
        <v>0</v>
      </c>
      <c r="AR34" s="22">
        <f t="shared" si="70"/>
        <v>0</v>
      </c>
      <c r="AS34" s="7"/>
      <c r="AT34" s="22">
        <f t="shared" si="71"/>
        <v>6</v>
      </c>
    </row>
    <row r="35" ht="15.75" customHeight="1">
      <c r="A35" s="24">
        <f t="shared" si="50"/>
        <v>5</v>
      </c>
      <c r="B35" s="24" t="s">
        <v>215</v>
      </c>
      <c r="C35" s="6"/>
      <c r="D35" s="42">
        <f t="shared" si="51"/>
        <v>33</v>
      </c>
      <c r="E35" s="7"/>
      <c r="F35" s="22">
        <v>29.616</v>
      </c>
      <c r="G35" s="22">
        <f t="shared" si="72"/>
        <v>7</v>
      </c>
      <c r="H35" s="22">
        <f t="shared" si="52"/>
        <v>1</v>
      </c>
      <c r="I35" s="27"/>
      <c r="J35" s="22" t="s">
        <v>87</v>
      </c>
      <c r="K35" s="22">
        <f t="shared" si="53"/>
        <v>0</v>
      </c>
      <c r="L35" s="22">
        <f t="shared" si="54"/>
        <v>1</v>
      </c>
      <c r="M35" s="27"/>
      <c r="N35" s="22" t="s">
        <v>87</v>
      </c>
      <c r="O35" s="22">
        <f t="shared" si="55"/>
        <v>0</v>
      </c>
      <c r="P35" s="22">
        <f t="shared" si="56"/>
        <v>1</v>
      </c>
      <c r="Q35" s="27"/>
      <c r="R35" s="22">
        <v>31.068</v>
      </c>
      <c r="S35" s="22">
        <f t="shared" si="57"/>
        <v>6</v>
      </c>
      <c r="T35" s="22">
        <f t="shared" si="58"/>
        <v>1</v>
      </c>
      <c r="U35" s="27"/>
      <c r="V35" s="22">
        <v>24.568</v>
      </c>
      <c r="W35" s="22">
        <f t="shared" si="59"/>
        <v>10</v>
      </c>
      <c r="X35" s="22">
        <f t="shared" si="60"/>
        <v>1</v>
      </c>
      <c r="Y35" s="27"/>
      <c r="Z35" s="22">
        <v>24.392</v>
      </c>
      <c r="AA35" s="22">
        <f t="shared" si="61"/>
        <v>10</v>
      </c>
      <c r="AB35" s="22">
        <f t="shared" si="62"/>
        <v>1</v>
      </c>
      <c r="AC35" s="6"/>
      <c r="AD35" s="22" t="s">
        <v>88</v>
      </c>
      <c r="AE35" s="22">
        <f t="shared" si="63"/>
        <v>0</v>
      </c>
      <c r="AF35" s="22">
        <f t="shared" si="64"/>
        <v>0</v>
      </c>
      <c r="AG35" s="7"/>
      <c r="AH35" s="22" t="s">
        <v>88</v>
      </c>
      <c r="AI35" s="22">
        <f t="shared" si="65"/>
        <v>0</v>
      </c>
      <c r="AJ35" s="22">
        <f t="shared" si="66"/>
        <v>0</v>
      </c>
      <c r="AK35" s="7"/>
      <c r="AL35" s="22" t="s">
        <v>88</v>
      </c>
      <c r="AM35" s="22">
        <f t="shared" si="67"/>
        <v>0</v>
      </c>
      <c r="AN35" s="22">
        <f t="shared" si="68"/>
        <v>0</v>
      </c>
      <c r="AO35" s="7"/>
      <c r="AP35" s="22" t="s">
        <v>88</v>
      </c>
      <c r="AQ35" s="22">
        <f t="shared" si="69"/>
        <v>0</v>
      </c>
      <c r="AR35" s="22">
        <f t="shared" si="70"/>
        <v>0</v>
      </c>
      <c r="AS35" s="7"/>
      <c r="AT35" s="22">
        <f t="shared" si="71"/>
        <v>6</v>
      </c>
    </row>
    <row r="36" ht="15.75" customHeight="1">
      <c r="A36" s="24">
        <f t="shared" si="50"/>
        <v>6</v>
      </c>
      <c r="B36" s="24" t="s">
        <v>225</v>
      </c>
      <c r="C36" s="6"/>
      <c r="D36" s="42">
        <f t="shared" si="51"/>
        <v>24</v>
      </c>
      <c r="E36" s="7"/>
      <c r="F36" s="59"/>
      <c r="G36" s="22"/>
      <c r="H36" s="22"/>
      <c r="I36" s="27"/>
      <c r="J36" s="22" t="s">
        <v>88</v>
      </c>
      <c r="K36" s="22">
        <f t="shared" si="53"/>
        <v>0</v>
      </c>
      <c r="L36" s="22">
        <f t="shared" si="54"/>
        <v>0</v>
      </c>
      <c r="M36" s="27"/>
      <c r="N36" s="22">
        <v>27.97</v>
      </c>
      <c r="O36" s="22">
        <f t="shared" si="55"/>
        <v>9</v>
      </c>
      <c r="P36" s="22">
        <f t="shared" si="56"/>
        <v>1</v>
      </c>
      <c r="Q36" s="27"/>
      <c r="R36" s="22" t="s">
        <v>88</v>
      </c>
      <c r="S36" s="22">
        <f t="shared" si="57"/>
        <v>0</v>
      </c>
      <c r="T36" s="22">
        <f t="shared" si="58"/>
        <v>0</v>
      </c>
      <c r="U36" s="27"/>
      <c r="V36" s="22">
        <v>27.047</v>
      </c>
      <c r="W36" s="22">
        <f t="shared" si="59"/>
        <v>7</v>
      </c>
      <c r="X36" s="22">
        <f t="shared" si="60"/>
        <v>1</v>
      </c>
      <c r="Y36" s="27"/>
      <c r="Z36" s="22">
        <v>25.364</v>
      </c>
      <c r="AA36" s="22">
        <f t="shared" si="61"/>
        <v>8</v>
      </c>
      <c r="AB36" s="22">
        <f t="shared" si="62"/>
        <v>1</v>
      </c>
      <c r="AC36" s="6"/>
      <c r="AD36" s="22" t="s">
        <v>88</v>
      </c>
      <c r="AE36" s="22">
        <f t="shared" si="63"/>
        <v>0</v>
      </c>
      <c r="AF36" s="22">
        <f t="shared" si="64"/>
        <v>0</v>
      </c>
      <c r="AG36" s="7"/>
      <c r="AH36" s="22" t="s">
        <v>88</v>
      </c>
      <c r="AI36" s="22">
        <f t="shared" si="65"/>
        <v>0</v>
      </c>
      <c r="AJ36" s="22">
        <f t="shared" si="66"/>
        <v>0</v>
      </c>
      <c r="AK36" s="7"/>
      <c r="AL36" s="22" t="s">
        <v>88</v>
      </c>
      <c r="AM36" s="22">
        <f t="shared" si="67"/>
        <v>0</v>
      </c>
      <c r="AN36" s="22">
        <f t="shared" si="68"/>
        <v>0</v>
      </c>
      <c r="AO36" s="7"/>
      <c r="AP36" s="22" t="s">
        <v>88</v>
      </c>
      <c r="AQ36" s="22">
        <f t="shared" si="69"/>
        <v>0</v>
      </c>
      <c r="AR36" s="22">
        <f t="shared" si="70"/>
        <v>0</v>
      </c>
      <c r="AS36" s="7"/>
      <c r="AT36" s="22">
        <f t="shared" si="71"/>
        <v>3</v>
      </c>
    </row>
    <row r="37" ht="15.75" customHeight="1">
      <c r="A37" s="24">
        <f t="shared" si="50"/>
        <v>7</v>
      </c>
      <c r="B37" s="24" t="s">
        <v>217</v>
      </c>
      <c r="C37" s="6"/>
      <c r="D37" s="42">
        <f t="shared" si="51"/>
        <v>23</v>
      </c>
      <c r="E37" s="7"/>
      <c r="F37" s="59">
        <v>43.819</v>
      </c>
      <c r="G37" s="22">
        <f>IF(F37="NT", 0, IF(_xlfn.RANK.EQ(F37, $F$31:$F$39, 1)&lt;=10, 11 - _xlfn.RANK.EQ(F37, $F$31:$F$39, 1), 0))</f>
        <v>6</v>
      </c>
      <c r="H37" s="22">
        <f>IF(OR(F37="TO", F37="TIME"), 0, IF(F37&lt;&gt;"", 1, ""))</f>
        <v>1</v>
      </c>
      <c r="I37" s="27"/>
      <c r="J37" s="22" t="s">
        <v>88</v>
      </c>
      <c r="K37" s="22">
        <f t="shared" si="53"/>
        <v>0</v>
      </c>
      <c r="L37" s="22">
        <f t="shared" si="54"/>
        <v>0</v>
      </c>
      <c r="M37" s="27"/>
      <c r="N37" s="22">
        <v>34.83</v>
      </c>
      <c r="O37" s="22">
        <f t="shared" si="55"/>
        <v>5</v>
      </c>
      <c r="P37" s="22">
        <f t="shared" si="56"/>
        <v>1</v>
      </c>
      <c r="Q37" s="27"/>
      <c r="R37" s="22">
        <v>27.426</v>
      </c>
      <c r="S37" s="22">
        <f t="shared" si="57"/>
        <v>8</v>
      </c>
      <c r="T37" s="22">
        <f t="shared" si="58"/>
        <v>1</v>
      </c>
      <c r="U37" s="27"/>
      <c r="V37" s="22">
        <v>35.763</v>
      </c>
      <c r="W37" s="22">
        <f t="shared" si="59"/>
        <v>4</v>
      </c>
      <c r="X37" s="22">
        <f t="shared" si="60"/>
        <v>1</v>
      </c>
      <c r="Y37" s="27"/>
      <c r="Z37" s="22" t="s">
        <v>87</v>
      </c>
      <c r="AA37" s="22">
        <f t="shared" si="61"/>
        <v>0</v>
      </c>
      <c r="AB37" s="22">
        <f t="shared" si="62"/>
        <v>1</v>
      </c>
      <c r="AC37" s="6"/>
      <c r="AD37" s="22" t="s">
        <v>88</v>
      </c>
      <c r="AE37" s="22">
        <f t="shared" si="63"/>
        <v>0</v>
      </c>
      <c r="AF37" s="22">
        <f t="shared" si="64"/>
        <v>0</v>
      </c>
      <c r="AG37" s="7"/>
      <c r="AH37" s="22" t="s">
        <v>88</v>
      </c>
      <c r="AI37" s="22">
        <f t="shared" si="65"/>
        <v>0</v>
      </c>
      <c r="AJ37" s="22">
        <f t="shared" si="66"/>
        <v>0</v>
      </c>
      <c r="AK37" s="7"/>
      <c r="AL37" s="22" t="s">
        <v>88</v>
      </c>
      <c r="AM37" s="22">
        <f t="shared" si="67"/>
        <v>0</v>
      </c>
      <c r="AN37" s="22">
        <f t="shared" si="68"/>
        <v>0</v>
      </c>
      <c r="AO37" s="7"/>
      <c r="AP37" s="22" t="s">
        <v>88</v>
      </c>
      <c r="AQ37" s="22">
        <f t="shared" si="69"/>
        <v>0</v>
      </c>
      <c r="AR37" s="22">
        <f t="shared" si="70"/>
        <v>0</v>
      </c>
      <c r="AS37" s="7"/>
      <c r="AT37" s="22">
        <f t="shared" si="71"/>
        <v>5</v>
      </c>
    </row>
    <row r="38" ht="15.75" customHeight="1">
      <c r="A38" s="24">
        <f t="shared" si="50"/>
        <v>8</v>
      </c>
      <c r="B38" s="24" t="s">
        <v>226</v>
      </c>
      <c r="C38" s="6"/>
      <c r="D38" s="42">
        <f t="shared" si="51"/>
        <v>12</v>
      </c>
      <c r="E38" s="7"/>
      <c r="F38" s="59"/>
      <c r="G38" s="22"/>
      <c r="H38" s="22"/>
      <c r="I38" s="27"/>
      <c r="J38" s="22"/>
      <c r="K38" s="22"/>
      <c r="L38" s="22"/>
      <c r="M38" s="27"/>
      <c r="N38" s="22"/>
      <c r="O38" s="22"/>
      <c r="P38" s="22"/>
      <c r="Q38" s="27"/>
      <c r="R38" s="22">
        <v>28.836</v>
      </c>
      <c r="S38" s="22">
        <f t="shared" si="57"/>
        <v>7</v>
      </c>
      <c r="T38" s="22">
        <f t="shared" si="58"/>
        <v>1</v>
      </c>
      <c r="U38" s="27"/>
      <c r="V38" s="22">
        <v>29.442</v>
      </c>
      <c r="W38" s="22">
        <f t="shared" si="59"/>
        <v>5</v>
      </c>
      <c r="X38" s="22">
        <f t="shared" si="60"/>
        <v>1</v>
      </c>
      <c r="Y38" s="27"/>
      <c r="Z38" s="22" t="s">
        <v>87</v>
      </c>
      <c r="AA38" s="22">
        <f t="shared" si="61"/>
        <v>0</v>
      </c>
      <c r="AB38" s="22">
        <f t="shared" si="62"/>
        <v>1</v>
      </c>
      <c r="AC38" s="6"/>
      <c r="AD38" s="22" t="s">
        <v>88</v>
      </c>
      <c r="AE38" s="22">
        <f t="shared" si="63"/>
        <v>0</v>
      </c>
      <c r="AF38" s="22">
        <f t="shared" si="64"/>
        <v>0</v>
      </c>
      <c r="AG38" s="7"/>
      <c r="AH38" s="22" t="s">
        <v>88</v>
      </c>
      <c r="AI38" s="22">
        <f t="shared" si="65"/>
        <v>0</v>
      </c>
      <c r="AJ38" s="22">
        <f t="shared" si="66"/>
        <v>0</v>
      </c>
      <c r="AK38" s="7"/>
      <c r="AL38" s="22" t="s">
        <v>88</v>
      </c>
      <c r="AM38" s="22">
        <f t="shared" si="67"/>
        <v>0</v>
      </c>
      <c r="AN38" s="22">
        <f t="shared" si="68"/>
        <v>0</v>
      </c>
      <c r="AO38" s="7"/>
      <c r="AP38" s="22" t="s">
        <v>88</v>
      </c>
      <c r="AQ38" s="22">
        <f t="shared" si="69"/>
        <v>0</v>
      </c>
      <c r="AR38" s="22">
        <f t="shared" si="70"/>
        <v>0</v>
      </c>
      <c r="AS38" s="7"/>
      <c r="AT38" s="22">
        <f t="shared" si="71"/>
        <v>3</v>
      </c>
    </row>
    <row r="39" ht="15.75" customHeight="1">
      <c r="A39" s="24">
        <f t="shared" si="50"/>
        <v>9</v>
      </c>
      <c r="B39" s="24" t="s">
        <v>223</v>
      </c>
      <c r="C39" s="6"/>
      <c r="D39" s="42">
        <f t="shared" si="51"/>
        <v>8</v>
      </c>
      <c r="E39" s="7"/>
      <c r="F39" s="59"/>
      <c r="G39" s="22"/>
      <c r="H39" s="22"/>
      <c r="I39" s="27"/>
      <c r="J39" s="22" t="s">
        <v>88</v>
      </c>
      <c r="K39" s="79">
        <f>IF(OR(J39="NT", J39="TIME"), 0, IF(_xlfn.RANK.EQ(J39, $J$31:$J$44, 1)&lt;=10, 11 - _xlfn.RANK.EQ(J39, $J$31:$J$44, 1), 0))</f>
        <v>0</v>
      </c>
      <c r="L39" s="22">
        <f>IF(OR(J39="TO", J39="TIME"), 0, IF(J39&lt;&gt;"", 1, ""))</f>
        <v>0</v>
      </c>
      <c r="M39" s="27"/>
      <c r="N39" s="22">
        <v>41.61</v>
      </c>
      <c r="O39" s="22">
        <f>IF(OR(N39="NT", N39="TIME"), 0, IF(_xlfn.RANK.EQ(N39, $N$31:$N$44, 1)&lt;=10, 11 - _xlfn.RANK.EQ(N39, $N$31:$N$44, 1), 0))</f>
        <v>4</v>
      </c>
      <c r="P39" s="22">
        <f>IF(OR(N39="TO", N39="TIME"), 0, IF(N39&lt;&gt;"", 1, ""))</f>
        <v>1</v>
      </c>
      <c r="Q39" s="27"/>
      <c r="R39" s="22">
        <v>37.251</v>
      </c>
      <c r="S39" s="22">
        <f t="shared" si="57"/>
        <v>4</v>
      </c>
      <c r="T39" s="22">
        <f t="shared" si="58"/>
        <v>1</v>
      </c>
      <c r="U39" s="27"/>
      <c r="V39" s="22" t="s">
        <v>88</v>
      </c>
      <c r="W39" s="22">
        <f t="shared" si="59"/>
        <v>0</v>
      </c>
      <c r="X39" s="22">
        <f t="shared" si="60"/>
        <v>0</v>
      </c>
      <c r="Y39" s="27"/>
      <c r="Z39" s="22" t="s">
        <v>88</v>
      </c>
      <c r="AA39" s="22">
        <f t="shared" si="61"/>
        <v>0</v>
      </c>
      <c r="AB39" s="22">
        <f t="shared" si="62"/>
        <v>0</v>
      </c>
      <c r="AC39" s="6"/>
      <c r="AD39" s="22" t="s">
        <v>88</v>
      </c>
      <c r="AE39" s="22">
        <f t="shared" si="63"/>
        <v>0</v>
      </c>
      <c r="AF39" s="22">
        <f t="shared" si="64"/>
        <v>0</v>
      </c>
      <c r="AG39" s="7"/>
      <c r="AH39" s="22" t="s">
        <v>88</v>
      </c>
      <c r="AI39" s="22">
        <f t="shared" si="65"/>
        <v>0</v>
      </c>
      <c r="AJ39" s="22">
        <f t="shared" si="66"/>
        <v>0</v>
      </c>
      <c r="AK39" s="7"/>
      <c r="AL39" s="22" t="s">
        <v>88</v>
      </c>
      <c r="AM39" s="22">
        <f t="shared" si="67"/>
        <v>0</v>
      </c>
      <c r="AN39" s="22">
        <f t="shared" si="68"/>
        <v>0</v>
      </c>
      <c r="AO39" s="7"/>
      <c r="AP39" s="22" t="s">
        <v>88</v>
      </c>
      <c r="AQ39" s="22">
        <f t="shared" si="69"/>
        <v>0</v>
      </c>
      <c r="AR39" s="22">
        <f t="shared" si="70"/>
        <v>0</v>
      </c>
      <c r="AS39" s="7"/>
      <c r="AT39" s="22">
        <f t="shared" si="71"/>
        <v>2</v>
      </c>
    </row>
    <row r="40" ht="15.75" customHeight="1">
      <c r="A40" s="24">
        <f t="shared" si="50"/>
        <v>10</v>
      </c>
      <c r="B40" s="24" t="s">
        <v>224</v>
      </c>
      <c r="C40" s="6"/>
      <c r="D40" s="42">
        <f t="shared" si="51"/>
        <v>5</v>
      </c>
      <c r="E40" s="7"/>
      <c r="F40" s="59"/>
      <c r="G40" s="22"/>
      <c r="H40" s="22"/>
      <c r="I40" s="27"/>
      <c r="J40" s="22"/>
      <c r="K40" s="22"/>
      <c r="L40" s="22"/>
      <c r="M40" s="27"/>
      <c r="N40" s="22"/>
      <c r="O40" s="22"/>
      <c r="P40" s="22"/>
      <c r="Q40" s="27"/>
      <c r="R40" s="22">
        <v>33.265</v>
      </c>
      <c r="S40" s="22">
        <f t="shared" si="57"/>
        <v>5</v>
      </c>
      <c r="T40" s="22">
        <f t="shared" si="58"/>
        <v>1</v>
      </c>
      <c r="U40" s="27"/>
      <c r="V40" s="22" t="s">
        <v>88</v>
      </c>
      <c r="W40" s="22">
        <f t="shared" si="59"/>
        <v>0</v>
      </c>
      <c r="X40" s="22">
        <f t="shared" si="60"/>
        <v>0</v>
      </c>
      <c r="Y40" s="27"/>
      <c r="Z40" s="22" t="s">
        <v>88</v>
      </c>
      <c r="AA40" s="22">
        <f t="shared" si="61"/>
        <v>0</v>
      </c>
      <c r="AB40" s="22">
        <f t="shared" si="62"/>
        <v>0</v>
      </c>
      <c r="AC40" s="6"/>
      <c r="AD40" s="22" t="s">
        <v>88</v>
      </c>
      <c r="AE40" s="22">
        <f t="shared" si="63"/>
        <v>0</v>
      </c>
      <c r="AF40" s="22">
        <f t="shared" si="64"/>
        <v>0</v>
      </c>
      <c r="AG40" s="7"/>
      <c r="AH40" s="22" t="s">
        <v>88</v>
      </c>
      <c r="AI40" s="22">
        <f t="shared" si="65"/>
        <v>0</v>
      </c>
      <c r="AJ40" s="22">
        <f t="shared" si="66"/>
        <v>0</v>
      </c>
      <c r="AK40" s="7"/>
      <c r="AL40" s="22" t="s">
        <v>88</v>
      </c>
      <c r="AM40" s="22">
        <f t="shared" si="67"/>
        <v>0</v>
      </c>
      <c r="AN40" s="22">
        <f t="shared" si="68"/>
        <v>0</v>
      </c>
      <c r="AO40" s="7"/>
      <c r="AP40" s="22" t="s">
        <v>88</v>
      </c>
      <c r="AQ40" s="22">
        <f t="shared" si="69"/>
        <v>0</v>
      </c>
      <c r="AR40" s="22">
        <f t="shared" si="70"/>
        <v>0</v>
      </c>
      <c r="AS40" s="7"/>
      <c r="AT40" s="22">
        <f t="shared" si="71"/>
        <v>1</v>
      </c>
    </row>
    <row r="41" ht="15.75" customHeight="1">
      <c r="A41" s="24">
        <f t="shared" si="50"/>
        <v>11</v>
      </c>
      <c r="B41" s="24" t="s">
        <v>214</v>
      </c>
      <c r="C41" s="6"/>
      <c r="D41" s="42">
        <f t="shared" si="51"/>
        <v>4</v>
      </c>
      <c r="E41" s="7"/>
      <c r="F41" s="59"/>
      <c r="G41" s="22"/>
      <c r="H41" s="22"/>
      <c r="I41" s="27"/>
      <c r="J41" s="22" t="s">
        <v>88</v>
      </c>
      <c r="K41" s="22">
        <f t="shared" ref="K41:K44" si="73">IF(OR(J41="NT", J41="TIME"), 0, IF(_xlfn.RANK.EQ(J41, $J$31:$J$44, 1)&lt;=10, 11 - _xlfn.RANK.EQ(J41, $J$31:$J$44, 1), 0))</f>
        <v>0</v>
      </c>
      <c r="L41" s="22">
        <f t="shared" ref="L41:L44" si="74">IF(OR(J41="TO", J41="TIME"), 0, IF(J41&lt;&gt;"", 1, ""))</f>
        <v>0</v>
      </c>
      <c r="M41" s="27"/>
      <c r="N41" s="22" t="s">
        <v>34</v>
      </c>
      <c r="O41" s="22">
        <v>0.0</v>
      </c>
      <c r="P41" s="22">
        <f t="shared" ref="P41:P44" si="75">IF(OR(N41="TO", N41="TIME"), 0, IF(N41&lt;&gt;"", 1, ""))</f>
        <v>0</v>
      </c>
      <c r="Q41" s="27"/>
      <c r="R41" s="22" t="s">
        <v>88</v>
      </c>
      <c r="S41" s="22">
        <f t="shared" si="57"/>
        <v>0</v>
      </c>
      <c r="T41" s="22">
        <f t="shared" si="58"/>
        <v>0</v>
      </c>
      <c r="U41" s="27"/>
      <c r="V41" s="22" t="s">
        <v>87</v>
      </c>
      <c r="W41" s="22">
        <f t="shared" si="59"/>
        <v>0</v>
      </c>
      <c r="X41" s="22">
        <f t="shared" si="60"/>
        <v>1</v>
      </c>
      <c r="Y41" s="27"/>
      <c r="Z41" s="22">
        <v>37.046</v>
      </c>
      <c r="AA41" s="22">
        <f t="shared" si="61"/>
        <v>4</v>
      </c>
      <c r="AB41" s="22">
        <f t="shared" si="62"/>
        <v>1</v>
      </c>
      <c r="AC41" s="6"/>
      <c r="AD41" s="22" t="s">
        <v>88</v>
      </c>
      <c r="AE41" s="22">
        <f t="shared" si="63"/>
        <v>0</v>
      </c>
      <c r="AF41" s="22">
        <f t="shared" si="64"/>
        <v>0</v>
      </c>
      <c r="AG41" s="7"/>
      <c r="AH41" s="22" t="s">
        <v>88</v>
      </c>
      <c r="AI41" s="22">
        <f t="shared" si="65"/>
        <v>0</v>
      </c>
      <c r="AJ41" s="22">
        <f t="shared" si="66"/>
        <v>0</v>
      </c>
      <c r="AK41" s="7"/>
      <c r="AL41" s="22" t="s">
        <v>88</v>
      </c>
      <c r="AM41" s="22">
        <f t="shared" si="67"/>
        <v>0</v>
      </c>
      <c r="AN41" s="22">
        <f t="shared" si="68"/>
        <v>0</v>
      </c>
      <c r="AO41" s="7"/>
      <c r="AP41" s="22" t="s">
        <v>88</v>
      </c>
      <c r="AQ41" s="22">
        <f t="shared" si="69"/>
        <v>0</v>
      </c>
      <c r="AR41" s="22">
        <f t="shared" si="70"/>
        <v>0</v>
      </c>
      <c r="AS41" s="7"/>
      <c r="AT41" s="22">
        <f t="shared" si="71"/>
        <v>2</v>
      </c>
    </row>
    <row r="42" ht="15.75" customHeight="1">
      <c r="A42" s="24">
        <f t="shared" si="50"/>
        <v>12</v>
      </c>
      <c r="B42" s="24" t="s">
        <v>227</v>
      </c>
      <c r="C42" s="6"/>
      <c r="D42" s="42">
        <f t="shared" si="51"/>
        <v>3</v>
      </c>
      <c r="E42" s="7"/>
      <c r="F42" s="59"/>
      <c r="G42" s="22"/>
      <c r="H42" s="22"/>
      <c r="I42" s="27"/>
      <c r="J42" s="22" t="s">
        <v>87</v>
      </c>
      <c r="K42" s="22">
        <f t="shared" si="73"/>
        <v>0</v>
      </c>
      <c r="L42" s="22">
        <f t="shared" si="74"/>
        <v>1</v>
      </c>
      <c r="M42" s="27"/>
      <c r="N42" s="22" t="s">
        <v>87</v>
      </c>
      <c r="O42" s="22">
        <f t="shared" ref="O42:O44" si="76">IF(OR(N42="NT", N42="TIME"), 0, IF(_xlfn.RANK.EQ(N42, $N$31:$N$44, 1)&lt;=10, 11 - _xlfn.RANK.EQ(N42, $N$31:$N$44, 1), 0))</f>
        <v>0</v>
      </c>
      <c r="P42" s="22">
        <f t="shared" si="75"/>
        <v>1</v>
      </c>
      <c r="Q42" s="27"/>
      <c r="R42" s="22" t="s">
        <v>88</v>
      </c>
      <c r="S42" s="22">
        <f t="shared" si="57"/>
        <v>0</v>
      </c>
      <c r="T42" s="22">
        <f t="shared" si="58"/>
        <v>0</v>
      </c>
      <c r="U42" s="27"/>
      <c r="V42" s="22">
        <v>43.813</v>
      </c>
      <c r="W42" s="22">
        <f t="shared" si="59"/>
        <v>3</v>
      </c>
      <c r="X42" s="22">
        <f t="shared" si="60"/>
        <v>1</v>
      </c>
      <c r="Y42" s="27"/>
      <c r="Z42" s="22" t="s">
        <v>88</v>
      </c>
      <c r="AA42" s="22">
        <f t="shared" si="61"/>
        <v>0</v>
      </c>
      <c r="AB42" s="22">
        <f t="shared" si="62"/>
        <v>0</v>
      </c>
      <c r="AC42" s="6"/>
      <c r="AD42" s="22" t="s">
        <v>88</v>
      </c>
      <c r="AE42" s="22">
        <f t="shared" si="63"/>
        <v>0</v>
      </c>
      <c r="AF42" s="22">
        <f t="shared" si="64"/>
        <v>0</v>
      </c>
      <c r="AG42" s="7"/>
      <c r="AH42" s="22" t="s">
        <v>88</v>
      </c>
      <c r="AI42" s="22">
        <f t="shared" si="65"/>
        <v>0</v>
      </c>
      <c r="AJ42" s="22">
        <f t="shared" si="66"/>
        <v>0</v>
      </c>
      <c r="AK42" s="7"/>
      <c r="AL42" s="22" t="s">
        <v>88</v>
      </c>
      <c r="AM42" s="22">
        <f t="shared" si="67"/>
        <v>0</v>
      </c>
      <c r="AN42" s="22">
        <f t="shared" si="68"/>
        <v>0</v>
      </c>
      <c r="AO42" s="7"/>
      <c r="AP42" s="22" t="s">
        <v>88</v>
      </c>
      <c r="AQ42" s="22">
        <f t="shared" si="69"/>
        <v>0</v>
      </c>
      <c r="AR42" s="22">
        <f t="shared" si="70"/>
        <v>0</v>
      </c>
      <c r="AS42" s="7"/>
      <c r="AT42" s="22">
        <f t="shared" si="71"/>
        <v>3</v>
      </c>
    </row>
    <row r="43" ht="15.75" customHeight="1">
      <c r="A43" s="24">
        <f t="shared" si="50"/>
        <v>13</v>
      </c>
      <c r="B43" s="24" t="s">
        <v>216</v>
      </c>
      <c r="C43" s="6"/>
      <c r="D43" s="42">
        <f t="shared" si="51"/>
        <v>0</v>
      </c>
      <c r="E43" s="7"/>
      <c r="F43" s="22" t="s">
        <v>34</v>
      </c>
      <c r="G43" s="22">
        <v>0.0</v>
      </c>
      <c r="H43" s="22">
        <f>IF(OR(F43="TO", F43="TIME"), 0, IF(F43&lt;&gt;"", 1, ""))</f>
        <v>0</v>
      </c>
      <c r="I43" s="27"/>
      <c r="J43" s="22" t="s">
        <v>88</v>
      </c>
      <c r="K43" s="22">
        <f t="shared" si="73"/>
        <v>0</v>
      </c>
      <c r="L43" s="22">
        <f t="shared" si="74"/>
        <v>0</v>
      </c>
      <c r="M43" s="27"/>
      <c r="N43" s="22" t="s">
        <v>88</v>
      </c>
      <c r="O43" s="22">
        <f t="shared" si="76"/>
        <v>0</v>
      </c>
      <c r="P43" s="22">
        <f t="shared" si="75"/>
        <v>0</v>
      </c>
      <c r="Q43" s="27"/>
      <c r="R43" s="22" t="s">
        <v>88</v>
      </c>
      <c r="S43" s="22">
        <f t="shared" si="57"/>
        <v>0</v>
      </c>
      <c r="T43" s="22">
        <f t="shared" si="58"/>
        <v>0</v>
      </c>
      <c r="U43" s="27"/>
      <c r="V43" s="22" t="s">
        <v>88</v>
      </c>
      <c r="W43" s="22">
        <f t="shared" si="59"/>
        <v>0</v>
      </c>
      <c r="X43" s="22">
        <f t="shared" si="60"/>
        <v>0</v>
      </c>
      <c r="Y43" s="27"/>
      <c r="Z43" s="22" t="s">
        <v>88</v>
      </c>
      <c r="AA43" s="22">
        <f t="shared" si="61"/>
        <v>0</v>
      </c>
      <c r="AB43" s="22">
        <f t="shared" si="62"/>
        <v>0</v>
      </c>
      <c r="AC43" s="6"/>
      <c r="AD43" s="22" t="s">
        <v>88</v>
      </c>
      <c r="AE43" s="22">
        <f t="shared" si="63"/>
        <v>0</v>
      </c>
      <c r="AF43" s="22">
        <f t="shared" si="64"/>
        <v>0</v>
      </c>
      <c r="AG43" s="7"/>
      <c r="AH43" s="22" t="s">
        <v>88</v>
      </c>
      <c r="AI43" s="22">
        <f t="shared" si="65"/>
        <v>0</v>
      </c>
      <c r="AJ43" s="22">
        <f t="shared" si="66"/>
        <v>0</v>
      </c>
      <c r="AK43" s="7"/>
      <c r="AL43" s="22" t="s">
        <v>88</v>
      </c>
      <c r="AM43" s="22">
        <f t="shared" si="67"/>
        <v>0</v>
      </c>
      <c r="AN43" s="22">
        <f t="shared" si="68"/>
        <v>0</v>
      </c>
      <c r="AO43" s="7"/>
      <c r="AP43" s="22" t="s">
        <v>88</v>
      </c>
      <c r="AQ43" s="22">
        <f t="shared" si="69"/>
        <v>0</v>
      </c>
      <c r="AR43" s="22">
        <f t="shared" si="70"/>
        <v>0</v>
      </c>
      <c r="AS43" s="7"/>
      <c r="AT43" s="22">
        <f t="shared" si="71"/>
        <v>0</v>
      </c>
    </row>
    <row r="44" ht="15.75" customHeight="1">
      <c r="A44" s="24">
        <f t="shared" si="50"/>
        <v>14</v>
      </c>
      <c r="B44" s="24" t="s">
        <v>228</v>
      </c>
      <c r="C44" s="6"/>
      <c r="D44" s="42">
        <f t="shared" si="51"/>
        <v>0</v>
      </c>
      <c r="E44" s="7"/>
      <c r="F44" s="59"/>
      <c r="G44" s="22"/>
      <c r="H44" s="22"/>
      <c r="I44" s="27"/>
      <c r="J44" s="22" t="s">
        <v>88</v>
      </c>
      <c r="K44" s="22">
        <f t="shared" si="73"/>
        <v>0</v>
      </c>
      <c r="L44" s="22">
        <f t="shared" si="74"/>
        <v>0</v>
      </c>
      <c r="M44" s="27"/>
      <c r="N44" s="22" t="s">
        <v>87</v>
      </c>
      <c r="O44" s="22">
        <f t="shared" si="76"/>
        <v>0</v>
      </c>
      <c r="P44" s="22">
        <f t="shared" si="75"/>
        <v>1</v>
      </c>
      <c r="Q44" s="27"/>
      <c r="R44" s="22" t="s">
        <v>88</v>
      </c>
      <c r="S44" s="22">
        <f t="shared" si="57"/>
        <v>0</v>
      </c>
      <c r="T44" s="22">
        <f t="shared" si="58"/>
        <v>0</v>
      </c>
      <c r="U44" s="27"/>
      <c r="V44" s="22" t="s">
        <v>88</v>
      </c>
      <c r="W44" s="22">
        <f t="shared" si="59"/>
        <v>0</v>
      </c>
      <c r="X44" s="22">
        <f t="shared" si="60"/>
        <v>0</v>
      </c>
      <c r="Y44" s="27"/>
      <c r="Z44" s="22" t="s">
        <v>88</v>
      </c>
      <c r="AA44" s="22">
        <f t="shared" si="61"/>
        <v>0</v>
      </c>
      <c r="AB44" s="22">
        <f t="shared" si="62"/>
        <v>0</v>
      </c>
      <c r="AC44" s="6"/>
      <c r="AD44" s="22" t="s">
        <v>88</v>
      </c>
      <c r="AE44" s="22">
        <f t="shared" si="63"/>
        <v>0</v>
      </c>
      <c r="AF44" s="22">
        <f t="shared" si="64"/>
        <v>0</v>
      </c>
      <c r="AG44" s="7"/>
      <c r="AH44" s="22" t="s">
        <v>88</v>
      </c>
      <c r="AI44" s="22">
        <f t="shared" si="65"/>
        <v>0</v>
      </c>
      <c r="AJ44" s="22">
        <f t="shared" si="66"/>
        <v>0</v>
      </c>
      <c r="AK44" s="7"/>
      <c r="AL44" s="22" t="s">
        <v>88</v>
      </c>
      <c r="AM44" s="22">
        <f t="shared" si="67"/>
        <v>0</v>
      </c>
      <c r="AN44" s="22">
        <f t="shared" si="68"/>
        <v>0</v>
      </c>
      <c r="AO44" s="7"/>
      <c r="AP44" s="22" t="s">
        <v>88</v>
      </c>
      <c r="AQ44" s="22">
        <f t="shared" si="69"/>
        <v>0</v>
      </c>
      <c r="AR44" s="22">
        <f t="shared" si="70"/>
        <v>0</v>
      </c>
      <c r="AS44" s="7"/>
      <c r="AT44" s="22">
        <f t="shared" si="71"/>
        <v>1</v>
      </c>
    </row>
    <row r="45" ht="15.75" customHeight="1">
      <c r="A45" s="25"/>
      <c r="B45" s="25"/>
      <c r="C45" s="6"/>
      <c r="D45" s="5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6"/>
      <c r="AD45" s="27"/>
      <c r="AE45" s="27"/>
      <c r="AF45" s="27"/>
      <c r="AG45" s="7"/>
      <c r="AH45" s="27"/>
      <c r="AI45" s="27"/>
      <c r="AJ45" s="27"/>
      <c r="AK45" s="7"/>
      <c r="AL45" s="27"/>
      <c r="AM45" s="27"/>
      <c r="AN45" s="27"/>
      <c r="AO45" s="7"/>
      <c r="AP45" s="27"/>
      <c r="AQ45" s="27"/>
      <c r="AR45" s="27"/>
      <c r="AS45" s="7"/>
      <c r="AT45" s="7"/>
    </row>
    <row r="46" ht="15.75" customHeight="1">
      <c r="D46" s="60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</row>
    <row r="47" ht="15.75" customHeight="1">
      <c r="A47" s="15"/>
      <c r="B47" s="15" t="s">
        <v>60</v>
      </c>
      <c r="D47" s="60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15.75" customHeight="1">
      <c r="A48" s="55"/>
      <c r="B48" s="55"/>
      <c r="C48" s="61"/>
      <c r="D48" s="42"/>
      <c r="E48" s="7"/>
      <c r="F48" s="7"/>
      <c r="G48" s="43"/>
      <c r="H48" s="43"/>
      <c r="I48" s="35"/>
      <c r="J48" s="43"/>
      <c r="K48" s="43"/>
      <c r="L48" s="43"/>
      <c r="M48" s="35"/>
      <c r="N48" s="43"/>
      <c r="O48" s="43"/>
      <c r="P48" s="43"/>
      <c r="Q48" s="35"/>
      <c r="R48" s="43"/>
      <c r="S48" s="43"/>
      <c r="T48" s="43"/>
      <c r="U48" s="35"/>
      <c r="V48" s="43"/>
      <c r="W48" s="43"/>
      <c r="X48" s="43"/>
      <c r="Y48" s="35"/>
      <c r="Z48" s="43"/>
      <c r="AA48" s="43"/>
      <c r="AB48" s="43"/>
      <c r="AC48" s="35"/>
      <c r="AD48" s="43"/>
      <c r="AE48" s="43"/>
      <c r="AF48" s="43"/>
      <c r="AG48" s="35"/>
      <c r="AH48" s="43"/>
      <c r="AI48" s="43"/>
      <c r="AJ48" s="43"/>
      <c r="AK48" s="35"/>
      <c r="AL48" s="43"/>
      <c r="AM48" s="43"/>
      <c r="AN48" s="43"/>
      <c r="AO48" s="35"/>
      <c r="AP48" s="43"/>
      <c r="AQ48" s="43"/>
      <c r="AR48" s="43"/>
      <c r="AS48" s="35"/>
      <c r="AT48" s="43"/>
      <c r="AU48" s="35"/>
    </row>
    <row r="49" ht="15.75" customHeight="1">
      <c r="A49" s="24">
        <f t="shared" ref="A49:A67" si="77">ROW(A2)-ROW($A$2)+1</f>
        <v>1</v>
      </c>
      <c r="B49" s="24" t="s">
        <v>221</v>
      </c>
      <c r="C49" s="61"/>
      <c r="D49" s="42">
        <f t="shared" ref="D49:D67" si="78">G49+K49+O49+S49+W49+AA49+AE49+AI49+AM49+AQ49</f>
        <v>52</v>
      </c>
      <c r="E49" s="7"/>
      <c r="F49" s="59">
        <v>21.342</v>
      </c>
      <c r="G49" s="22">
        <f t="shared" ref="G49:G52" si="79">IF(F49="NT", 0, IF(_xlfn.RANK.EQ(F49, $F$49:$F$67, 1)&lt;=10, 11 - _xlfn.RANK.EQ(F49, $F$49:$F$67, 1), 0))</f>
        <v>7</v>
      </c>
      <c r="H49" s="22">
        <f t="shared" ref="H49:H52" si="80">IF(F49="TO", 0, IF(F49&lt;&gt;"", 1, ""))</f>
        <v>1</v>
      </c>
      <c r="I49" s="35"/>
      <c r="J49" s="22">
        <v>16.318</v>
      </c>
      <c r="K49" s="22">
        <f t="shared" ref="K49:K52" si="81">IF(OR(J49="NT", J49="TIME"), 0, IF(_xlfn.RANK.EQ(J49, $J$49:$J$67, 1)&lt;=10, 11 - _xlfn.RANK.EQ(J49, $J$49:$J$67, 1), 0))</f>
        <v>10</v>
      </c>
      <c r="L49" s="22">
        <f t="shared" ref="L49:L54" si="82">IF(OR(J49="TO", J49="TIME"), 0, IF(J49&lt;&gt;"", 1, ""))</f>
        <v>1</v>
      </c>
      <c r="M49" s="35"/>
      <c r="N49" s="22">
        <v>16.37</v>
      </c>
      <c r="O49" s="22">
        <f t="shared" ref="O49:O58" si="83">IF(OR(N49="NT", N49="TIME"), 0, IF(_xlfn.RANK.EQ(N49, $N$49:$N$67, 1)&lt;=10, 11 - _xlfn.RANK.EQ(N49, $N$49:$N$67, 1), 0))</f>
        <v>10</v>
      </c>
      <c r="P49" s="22">
        <f t="shared" ref="P49:P58" si="84">IF(OR(N49="TO", N49="TIME"), 0, IF(N49&lt;&gt;"", 1, ""))</f>
        <v>1</v>
      </c>
      <c r="Q49" s="35"/>
      <c r="R49" s="22">
        <v>21.392</v>
      </c>
      <c r="S49" s="22">
        <f t="shared" ref="S49:S64" si="85">IF(OR(R49="NT", R49="TIME"), 0, IF(_xlfn.RANK.EQ(R49, $R$49:$R$68, 1)&lt;=10, 11 - _xlfn.RANK.EQ(R49, $R$49:$R$68, 1), 0))</f>
        <v>5</v>
      </c>
      <c r="T49" s="22">
        <f t="shared" ref="T49:T64" si="86">IF(OR(R49="TO", R49="TIME"), 0, IF(R49&lt;&gt;"", 1, ""))</f>
        <v>1</v>
      </c>
      <c r="U49" s="35"/>
      <c r="V49" s="22">
        <v>16.123</v>
      </c>
      <c r="W49" s="22">
        <f t="shared" ref="W49:W65" si="87">IF(OR(V49="NT", V49="TIME"), 0, IF(_xlfn.RANK.EQ(V49, $V$49:$V$67, 1)&lt;=10, 11 - _xlfn.RANK.EQ(V49, $V$49:$V$67, 1), 0))</f>
        <v>10</v>
      </c>
      <c r="X49" s="22">
        <f t="shared" ref="X49:X65" si="88">IF(OR(V49="TO", V49="TIME"), 0, IF(V49&lt;&gt;"", 1, ""))</f>
        <v>1</v>
      </c>
      <c r="Y49" s="35"/>
      <c r="Z49" s="22">
        <v>16.204</v>
      </c>
      <c r="AA49" s="22">
        <f t="shared" ref="AA49:AA67" si="89">IF(OR(Z49="NT", Z49="TIME"), 0, IF(_xlfn.RANK.EQ(Z49, $Z$49:$Z$67, 1)&lt;=10, 11 - _xlfn.RANK.EQ(Z49, $Z$49:$Z$67, 1), 0))</f>
        <v>10</v>
      </c>
      <c r="AB49" s="22">
        <f t="shared" ref="AB49:AB67" si="90">IF(OR(Z49="TO", Z49="TIME"), 0, IF(Z49&lt;&gt;"", 1, ""))</f>
        <v>1</v>
      </c>
      <c r="AC49" s="35"/>
      <c r="AD49" s="22" t="s">
        <v>88</v>
      </c>
      <c r="AE49" s="22">
        <f t="shared" ref="AE49:AE65" si="91">IF(OR(AD49="NT", AD49="TIME"), 0, IF(_xlfn.RANK.EQ(AD49, $AD$49:$AD$67, 1)&lt;=10, 11 - _xlfn.RANK.EQ(AD49, $AD$49:$AD$67, 1), 0))</f>
        <v>0</v>
      </c>
      <c r="AF49" s="22">
        <f t="shared" ref="AF49:AF65" si="92">IF(OR(AD49="TO", AD49="TIME"), 0, IF(AD49&lt;&gt;"", 1, ""))</f>
        <v>0</v>
      </c>
      <c r="AG49" s="35"/>
      <c r="AH49" s="22" t="s">
        <v>88</v>
      </c>
      <c r="AI49" s="22">
        <f t="shared" ref="AI49:AI65" si="93">IF(OR(AH49="NT", AH49="TIME"), 0, IF(_xlfn.RANK.EQ(AH49, $AH$49:$AH$67, 1)&lt;=10, 11 - _xlfn.RANK.EQ(AH49, $AH$49:$AH$67, 1), 0))</f>
        <v>0</v>
      </c>
      <c r="AJ49" s="22">
        <f t="shared" ref="AJ49:AJ65" si="94">IF(OR(AH49="TO", AH49="TIME"), 0, IF(AH49&lt;&gt;"", 1, ""))</f>
        <v>0</v>
      </c>
      <c r="AK49" s="35"/>
      <c r="AL49" s="22" t="s">
        <v>88</v>
      </c>
      <c r="AM49" s="22">
        <f t="shared" ref="AM49:AM65" si="95">IF(OR(AL49="NT", AL49="TIME"), 0, IF(_xlfn.RANK.EQ(AL49, $AL$49:$AL$67, 1)&lt;=10, 11 - _xlfn.RANK.EQ(AL49, $AL$49:$AL$67, 1), 0))</f>
        <v>0</v>
      </c>
      <c r="AN49" s="22">
        <f t="shared" ref="AN49:AN65" si="96">IF(OR(AL49="TO", AL49="TIME"), 0, IF(AL49&lt;&gt;"", 1, ""))</f>
        <v>0</v>
      </c>
      <c r="AO49" s="35"/>
      <c r="AP49" s="22" t="s">
        <v>88</v>
      </c>
      <c r="AQ49" s="22">
        <f t="shared" ref="AQ49:AQ65" si="97">IF(OR(AP49="NT", AP49="TIME"), 0, IF(_xlfn.RANK.EQ(AP49, $AP$49:$AP$67, 1)&lt;=10, 11 - _xlfn.RANK.EQ(AP49, $AP$49:$AP$67, 1), 0))</f>
        <v>0</v>
      </c>
      <c r="AR49" s="22">
        <f t="shared" ref="AR49:AR65" si="98">IF(OR(AP49="TO", AP49="TIME"), 0, IF(AP49&lt;&gt;"", 1, ""))</f>
        <v>0</v>
      </c>
      <c r="AS49" s="35"/>
      <c r="AT49" s="22">
        <f t="shared" ref="AT49:AT65" si="99">AR49+AN49+AJ49+AF49+AB49+X49+T49+P49+L49+H49</f>
        <v>6</v>
      </c>
      <c r="AU49" s="35"/>
    </row>
    <row r="50" ht="15.75" customHeight="1">
      <c r="A50" s="24">
        <f t="shared" si="77"/>
        <v>2</v>
      </c>
      <c r="B50" s="24" t="s">
        <v>220</v>
      </c>
      <c r="C50" s="61"/>
      <c r="D50" s="42">
        <f t="shared" si="78"/>
        <v>50</v>
      </c>
      <c r="E50" s="7"/>
      <c r="F50" s="59">
        <v>17.601</v>
      </c>
      <c r="G50" s="22">
        <f t="shared" si="79"/>
        <v>10</v>
      </c>
      <c r="H50" s="22">
        <f t="shared" si="80"/>
        <v>1</v>
      </c>
      <c r="I50" s="35"/>
      <c r="J50" s="22">
        <v>17.806</v>
      </c>
      <c r="K50" s="22">
        <f t="shared" si="81"/>
        <v>8</v>
      </c>
      <c r="L50" s="22">
        <f t="shared" si="82"/>
        <v>1</v>
      </c>
      <c r="M50" s="35"/>
      <c r="N50" s="22">
        <v>17.21</v>
      </c>
      <c r="O50" s="22">
        <f t="shared" si="83"/>
        <v>8</v>
      </c>
      <c r="P50" s="22">
        <f t="shared" si="84"/>
        <v>1</v>
      </c>
      <c r="Q50" s="35"/>
      <c r="R50" s="22">
        <v>16.819</v>
      </c>
      <c r="S50" s="22">
        <f t="shared" si="85"/>
        <v>9</v>
      </c>
      <c r="T50" s="22">
        <f t="shared" si="86"/>
        <v>1</v>
      </c>
      <c r="U50" s="35"/>
      <c r="V50" s="22">
        <v>17.697</v>
      </c>
      <c r="W50" s="22">
        <f t="shared" si="87"/>
        <v>8</v>
      </c>
      <c r="X50" s="22">
        <f t="shared" si="88"/>
        <v>1</v>
      </c>
      <c r="Y50" s="35"/>
      <c r="Z50" s="22">
        <v>17.496</v>
      </c>
      <c r="AA50" s="22">
        <f t="shared" si="89"/>
        <v>7</v>
      </c>
      <c r="AB50" s="22">
        <f t="shared" si="90"/>
        <v>1</v>
      </c>
      <c r="AC50" s="35"/>
      <c r="AD50" s="22" t="s">
        <v>88</v>
      </c>
      <c r="AE50" s="22">
        <f t="shared" si="91"/>
        <v>0</v>
      </c>
      <c r="AF50" s="22">
        <f t="shared" si="92"/>
        <v>0</v>
      </c>
      <c r="AG50" s="35"/>
      <c r="AH50" s="22" t="s">
        <v>88</v>
      </c>
      <c r="AI50" s="22">
        <f t="shared" si="93"/>
        <v>0</v>
      </c>
      <c r="AJ50" s="22">
        <f t="shared" si="94"/>
        <v>0</v>
      </c>
      <c r="AK50" s="35"/>
      <c r="AL50" s="22" t="s">
        <v>88</v>
      </c>
      <c r="AM50" s="22">
        <f t="shared" si="95"/>
        <v>0</v>
      </c>
      <c r="AN50" s="22">
        <f t="shared" si="96"/>
        <v>0</v>
      </c>
      <c r="AO50" s="35"/>
      <c r="AP50" s="22" t="s">
        <v>88</v>
      </c>
      <c r="AQ50" s="22">
        <f t="shared" si="97"/>
        <v>0</v>
      </c>
      <c r="AR50" s="22">
        <f t="shared" si="98"/>
        <v>0</v>
      </c>
      <c r="AS50" s="35"/>
      <c r="AT50" s="22">
        <f t="shared" si="99"/>
        <v>6</v>
      </c>
      <c r="AU50" s="35"/>
    </row>
    <row r="51" ht="15.75" customHeight="1">
      <c r="A51" s="24">
        <f t="shared" si="77"/>
        <v>3</v>
      </c>
      <c r="B51" s="24" t="s">
        <v>219</v>
      </c>
      <c r="C51" s="61"/>
      <c r="D51" s="42">
        <f t="shared" si="78"/>
        <v>43</v>
      </c>
      <c r="E51" s="7"/>
      <c r="F51" s="59">
        <v>18.277</v>
      </c>
      <c r="G51" s="22">
        <f t="shared" si="79"/>
        <v>9</v>
      </c>
      <c r="H51" s="22">
        <f t="shared" si="80"/>
        <v>1</v>
      </c>
      <c r="I51" s="35"/>
      <c r="J51" s="22">
        <v>17.628</v>
      </c>
      <c r="K51" s="22">
        <f t="shared" si="81"/>
        <v>9</v>
      </c>
      <c r="L51" s="22">
        <f t="shared" si="82"/>
        <v>1</v>
      </c>
      <c r="M51" s="35"/>
      <c r="N51" s="22">
        <v>17.64</v>
      </c>
      <c r="O51" s="22">
        <f t="shared" si="83"/>
        <v>7</v>
      </c>
      <c r="P51" s="22">
        <f t="shared" si="84"/>
        <v>1</v>
      </c>
      <c r="Q51" s="35"/>
      <c r="R51" s="22" t="s">
        <v>88</v>
      </c>
      <c r="S51" s="22">
        <f t="shared" si="85"/>
        <v>0</v>
      </c>
      <c r="T51" s="22">
        <f t="shared" si="86"/>
        <v>0</v>
      </c>
      <c r="U51" s="35"/>
      <c r="V51" s="22">
        <v>17.34</v>
      </c>
      <c r="W51" s="22">
        <f t="shared" si="87"/>
        <v>9</v>
      </c>
      <c r="X51" s="22">
        <f t="shared" si="88"/>
        <v>1</v>
      </c>
      <c r="Y51" s="35"/>
      <c r="Z51" s="22">
        <v>16.716</v>
      </c>
      <c r="AA51" s="22">
        <f t="shared" si="89"/>
        <v>9</v>
      </c>
      <c r="AB51" s="22">
        <f t="shared" si="90"/>
        <v>1</v>
      </c>
      <c r="AC51" s="35"/>
      <c r="AD51" s="22" t="s">
        <v>88</v>
      </c>
      <c r="AE51" s="22">
        <f t="shared" si="91"/>
        <v>0</v>
      </c>
      <c r="AF51" s="22">
        <f t="shared" si="92"/>
        <v>0</v>
      </c>
      <c r="AG51" s="35"/>
      <c r="AH51" s="22" t="s">
        <v>88</v>
      </c>
      <c r="AI51" s="22">
        <f t="shared" si="93"/>
        <v>0</v>
      </c>
      <c r="AJ51" s="22">
        <f t="shared" si="94"/>
        <v>0</v>
      </c>
      <c r="AK51" s="35"/>
      <c r="AL51" s="22" t="s">
        <v>88</v>
      </c>
      <c r="AM51" s="22">
        <f t="shared" si="95"/>
        <v>0</v>
      </c>
      <c r="AN51" s="22">
        <f t="shared" si="96"/>
        <v>0</v>
      </c>
      <c r="AO51" s="35"/>
      <c r="AP51" s="22" t="s">
        <v>88</v>
      </c>
      <c r="AQ51" s="22">
        <f t="shared" si="97"/>
        <v>0</v>
      </c>
      <c r="AR51" s="22">
        <f t="shared" si="98"/>
        <v>0</v>
      </c>
      <c r="AS51" s="35"/>
      <c r="AT51" s="22">
        <f t="shared" si="99"/>
        <v>5</v>
      </c>
      <c r="AU51" s="35"/>
    </row>
    <row r="52" ht="15.75" customHeight="1">
      <c r="A52" s="24">
        <f t="shared" si="77"/>
        <v>4</v>
      </c>
      <c r="B52" s="24" t="s">
        <v>215</v>
      </c>
      <c r="C52" s="61"/>
      <c r="D52" s="42">
        <f t="shared" si="78"/>
        <v>28</v>
      </c>
      <c r="E52" s="7"/>
      <c r="F52" s="59">
        <v>21.434</v>
      </c>
      <c r="G52" s="22">
        <f t="shared" si="79"/>
        <v>6</v>
      </c>
      <c r="H52" s="22">
        <f t="shared" si="80"/>
        <v>1</v>
      </c>
      <c r="I52" s="35"/>
      <c r="J52" s="22">
        <v>19.801</v>
      </c>
      <c r="K52" s="22">
        <f t="shared" si="81"/>
        <v>7</v>
      </c>
      <c r="L52" s="22">
        <f t="shared" si="82"/>
        <v>1</v>
      </c>
      <c r="M52" s="35"/>
      <c r="N52" s="22">
        <v>22.0</v>
      </c>
      <c r="O52" s="22">
        <f t="shared" si="83"/>
        <v>3</v>
      </c>
      <c r="P52" s="22">
        <f t="shared" si="84"/>
        <v>1</v>
      </c>
      <c r="Q52" s="35"/>
      <c r="R52" s="22">
        <v>22.894</v>
      </c>
      <c r="S52" s="22">
        <f t="shared" si="85"/>
        <v>4</v>
      </c>
      <c r="T52" s="22">
        <f t="shared" si="86"/>
        <v>1</v>
      </c>
      <c r="U52" s="35"/>
      <c r="V52" s="22">
        <v>23.234</v>
      </c>
      <c r="W52" s="22">
        <f t="shared" si="87"/>
        <v>2</v>
      </c>
      <c r="X52" s="22">
        <f t="shared" si="88"/>
        <v>1</v>
      </c>
      <c r="Y52" s="35"/>
      <c r="Z52" s="22">
        <v>17.753</v>
      </c>
      <c r="AA52" s="22">
        <f t="shared" si="89"/>
        <v>6</v>
      </c>
      <c r="AB52" s="22">
        <f t="shared" si="90"/>
        <v>1</v>
      </c>
      <c r="AC52" s="35"/>
      <c r="AD52" s="22" t="s">
        <v>88</v>
      </c>
      <c r="AE52" s="22">
        <f t="shared" si="91"/>
        <v>0</v>
      </c>
      <c r="AF52" s="22">
        <f t="shared" si="92"/>
        <v>0</v>
      </c>
      <c r="AG52" s="35"/>
      <c r="AH52" s="22" t="s">
        <v>88</v>
      </c>
      <c r="AI52" s="22">
        <f t="shared" si="93"/>
        <v>0</v>
      </c>
      <c r="AJ52" s="22">
        <f t="shared" si="94"/>
        <v>0</v>
      </c>
      <c r="AK52" s="35"/>
      <c r="AL52" s="22" t="s">
        <v>88</v>
      </c>
      <c r="AM52" s="22">
        <f t="shared" si="95"/>
        <v>0</v>
      </c>
      <c r="AN52" s="22">
        <f t="shared" si="96"/>
        <v>0</v>
      </c>
      <c r="AO52" s="35"/>
      <c r="AP52" s="22" t="s">
        <v>88</v>
      </c>
      <c r="AQ52" s="22">
        <f t="shared" si="97"/>
        <v>0</v>
      </c>
      <c r="AR52" s="22">
        <f t="shared" si="98"/>
        <v>0</v>
      </c>
      <c r="AS52" s="35"/>
      <c r="AT52" s="22">
        <f t="shared" si="99"/>
        <v>6</v>
      </c>
      <c r="AU52" s="35"/>
    </row>
    <row r="53" ht="15.75" customHeight="1">
      <c r="A53" s="24">
        <f t="shared" si="77"/>
        <v>5</v>
      </c>
      <c r="B53" s="24" t="s">
        <v>213</v>
      </c>
      <c r="C53" s="61"/>
      <c r="D53" s="42">
        <f t="shared" si="78"/>
        <v>23</v>
      </c>
      <c r="E53" s="7"/>
      <c r="F53" s="59"/>
      <c r="G53" s="22"/>
      <c r="H53" s="22"/>
      <c r="I53" s="35"/>
      <c r="J53" s="22" t="s">
        <v>34</v>
      </c>
      <c r="K53" s="22">
        <v>0.0</v>
      </c>
      <c r="L53" s="22">
        <f t="shared" si="82"/>
        <v>0</v>
      </c>
      <c r="M53" s="35"/>
      <c r="N53" s="22">
        <v>21.63</v>
      </c>
      <c r="O53" s="22">
        <f t="shared" si="83"/>
        <v>4</v>
      </c>
      <c r="P53" s="22">
        <f t="shared" si="84"/>
        <v>1</v>
      </c>
      <c r="Q53" s="35"/>
      <c r="R53" s="22">
        <v>16.963</v>
      </c>
      <c r="S53" s="22">
        <f t="shared" si="85"/>
        <v>8</v>
      </c>
      <c r="T53" s="22">
        <f t="shared" si="86"/>
        <v>1</v>
      </c>
      <c r="U53" s="35"/>
      <c r="V53" s="22">
        <v>23.046</v>
      </c>
      <c r="W53" s="22">
        <f t="shared" si="87"/>
        <v>3</v>
      </c>
      <c r="X53" s="22">
        <f t="shared" si="88"/>
        <v>1</v>
      </c>
      <c r="Y53" s="35"/>
      <c r="Z53" s="22">
        <v>17.028</v>
      </c>
      <c r="AA53" s="22">
        <f t="shared" si="89"/>
        <v>8</v>
      </c>
      <c r="AB53" s="22">
        <f t="shared" si="90"/>
        <v>1</v>
      </c>
      <c r="AC53" s="35"/>
      <c r="AD53" s="22" t="s">
        <v>88</v>
      </c>
      <c r="AE53" s="22">
        <f t="shared" si="91"/>
        <v>0</v>
      </c>
      <c r="AF53" s="22">
        <f t="shared" si="92"/>
        <v>0</v>
      </c>
      <c r="AG53" s="35"/>
      <c r="AH53" s="22" t="s">
        <v>88</v>
      </c>
      <c r="AI53" s="22">
        <f t="shared" si="93"/>
        <v>0</v>
      </c>
      <c r="AJ53" s="22">
        <f t="shared" si="94"/>
        <v>0</v>
      </c>
      <c r="AK53" s="35"/>
      <c r="AL53" s="22" t="s">
        <v>88</v>
      </c>
      <c r="AM53" s="22">
        <f t="shared" si="95"/>
        <v>0</v>
      </c>
      <c r="AN53" s="22">
        <f t="shared" si="96"/>
        <v>0</v>
      </c>
      <c r="AO53" s="35"/>
      <c r="AP53" s="22" t="s">
        <v>88</v>
      </c>
      <c r="AQ53" s="22">
        <f t="shared" si="97"/>
        <v>0</v>
      </c>
      <c r="AR53" s="22">
        <f t="shared" si="98"/>
        <v>0</v>
      </c>
      <c r="AS53" s="35"/>
      <c r="AT53" s="22">
        <f t="shared" si="99"/>
        <v>4</v>
      </c>
      <c r="AU53" s="35"/>
    </row>
    <row r="54" ht="15.75" customHeight="1">
      <c r="A54" s="24">
        <f t="shared" si="77"/>
        <v>6</v>
      </c>
      <c r="B54" s="24" t="s">
        <v>229</v>
      </c>
      <c r="C54" s="61"/>
      <c r="D54" s="42">
        <f t="shared" si="78"/>
        <v>16</v>
      </c>
      <c r="E54" s="7"/>
      <c r="F54" s="59">
        <v>25.168</v>
      </c>
      <c r="G54" s="22">
        <f>IF(F54="NT", 0, IF(_xlfn.RANK.EQ(F54, $F$49:$F$67, 1)&lt;=10, 11 - _xlfn.RANK.EQ(F54, $F$49:$F$67, 1), 0))</f>
        <v>5</v>
      </c>
      <c r="H54" s="22">
        <f>IF(F54="TO", 0, IF(F54&lt;&gt;"", 1, ""))</f>
        <v>1</v>
      </c>
      <c r="I54" s="35"/>
      <c r="J54" s="22">
        <v>27.27</v>
      </c>
      <c r="K54" s="22">
        <f>IF(OR(J54="NT", J54="TIME"), 0, IF(_xlfn.RANK.EQ(J54, $J$49:$J$67, 1)&lt;=10, 11 - _xlfn.RANK.EQ(J54, $J$49:$J$67, 1), 0))</f>
        <v>5</v>
      </c>
      <c r="L54" s="22">
        <f t="shared" si="82"/>
        <v>1</v>
      </c>
      <c r="M54" s="35"/>
      <c r="N54" s="22">
        <v>21.53</v>
      </c>
      <c r="O54" s="22">
        <f t="shared" si="83"/>
        <v>5</v>
      </c>
      <c r="P54" s="22">
        <f t="shared" si="84"/>
        <v>1</v>
      </c>
      <c r="Q54" s="35"/>
      <c r="R54" s="22" t="s">
        <v>88</v>
      </c>
      <c r="S54" s="22">
        <f t="shared" si="85"/>
        <v>0</v>
      </c>
      <c r="T54" s="22">
        <f t="shared" si="86"/>
        <v>0</v>
      </c>
      <c r="U54" s="35"/>
      <c r="V54" s="22" t="s">
        <v>88</v>
      </c>
      <c r="W54" s="22">
        <f t="shared" si="87"/>
        <v>0</v>
      </c>
      <c r="X54" s="22">
        <f t="shared" si="88"/>
        <v>0</v>
      </c>
      <c r="Y54" s="35"/>
      <c r="Z54" s="22">
        <v>20.447</v>
      </c>
      <c r="AA54" s="22">
        <f t="shared" si="89"/>
        <v>1</v>
      </c>
      <c r="AB54" s="22">
        <f t="shared" si="90"/>
        <v>1</v>
      </c>
      <c r="AC54" s="35"/>
      <c r="AD54" s="22" t="s">
        <v>88</v>
      </c>
      <c r="AE54" s="22">
        <f t="shared" si="91"/>
        <v>0</v>
      </c>
      <c r="AF54" s="22">
        <f t="shared" si="92"/>
        <v>0</v>
      </c>
      <c r="AG54" s="35"/>
      <c r="AH54" s="22" t="s">
        <v>88</v>
      </c>
      <c r="AI54" s="22">
        <f t="shared" si="93"/>
        <v>0</v>
      </c>
      <c r="AJ54" s="22">
        <f t="shared" si="94"/>
        <v>0</v>
      </c>
      <c r="AK54" s="35"/>
      <c r="AL54" s="22" t="s">
        <v>88</v>
      </c>
      <c r="AM54" s="22">
        <f t="shared" si="95"/>
        <v>0</v>
      </c>
      <c r="AN54" s="22">
        <f t="shared" si="96"/>
        <v>0</v>
      </c>
      <c r="AO54" s="35"/>
      <c r="AP54" s="22" t="s">
        <v>88</v>
      </c>
      <c r="AQ54" s="22">
        <f t="shared" si="97"/>
        <v>0</v>
      </c>
      <c r="AR54" s="22">
        <f t="shared" si="98"/>
        <v>0</v>
      </c>
      <c r="AS54" s="35"/>
      <c r="AT54" s="22">
        <f t="shared" si="99"/>
        <v>4</v>
      </c>
      <c r="AU54" s="35"/>
    </row>
    <row r="55" ht="15.75" customHeight="1">
      <c r="A55" s="24">
        <f t="shared" si="77"/>
        <v>7</v>
      </c>
      <c r="B55" s="24" t="s">
        <v>225</v>
      </c>
      <c r="C55" s="61"/>
      <c r="D55" s="42">
        <f t="shared" si="78"/>
        <v>15</v>
      </c>
      <c r="E55" s="7"/>
      <c r="F55" s="59"/>
      <c r="G55" s="22"/>
      <c r="H55" s="22"/>
      <c r="I55" s="35"/>
      <c r="J55" s="22"/>
      <c r="K55" s="22"/>
      <c r="L55" s="22"/>
      <c r="M55" s="35"/>
      <c r="N55" s="22">
        <v>16.59</v>
      </c>
      <c r="O55" s="22">
        <f t="shared" si="83"/>
        <v>9</v>
      </c>
      <c r="P55" s="22">
        <f t="shared" si="84"/>
        <v>1</v>
      </c>
      <c r="Q55" s="35"/>
      <c r="R55" s="22" t="s">
        <v>88</v>
      </c>
      <c r="S55" s="22">
        <f t="shared" si="85"/>
        <v>0</v>
      </c>
      <c r="T55" s="22">
        <f t="shared" si="86"/>
        <v>0</v>
      </c>
      <c r="U55" s="35"/>
      <c r="V55" s="22">
        <v>18.359</v>
      </c>
      <c r="W55" s="22">
        <f t="shared" si="87"/>
        <v>6</v>
      </c>
      <c r="X55" s="22">
        <f t="shared" si="88"/>
        <v>1</v>
      </c>
      <c r="Y55" s="35"/>
      <c r="Z55" s="22">
        <v>22.434</v>
      </c>
      <c r="AA55" s="22">
        <f t="shared" si="89"/>
        <v>0</v>
      </c>
      <c r="AB55" s="22">
        <f t="shared" si="90"/>
        <v>1</v>
      </c>
      <c r="AC55" s="35"/>
      <c r="AD55" s="22" t="s">
        <v>88</v>
      </c>
      <c r="AE55" s="22">
        <f t="shared" si="91"/>
        <v>0</v>
      </c>
      <c r="AF55" s="22">
        <f t="shared" si="92"/>
        <v>0</v>
      </c>
      <c r="AG55" s="35"/>
      <c r="AH55" s="22" t="s">
        <v>88</v>
      </c>
      <c r="AI55" s="22">
        <f t="shared" si="93"/>
        <v>0</v>
      </c>
      <c r="AJ55" s="22">
        <f t="shared" si="94"/>
        <v>0</v>
      </c>
      <c r="AK55" s="35"/>
      <c r="AL55" s="22" t="s">
        <v>88</v>
      </c>
      <c r="AM55" s="22">
        <f t="shared" si="95"/>
        <v>0</v>
      </c>
      <c r="AN55" s="22">
        <f t="shared" si="96"/>
        <v>0</v>
      </c>
      <c r="AO55" s="35"/>
      <c r="AP55" s="22" t="s">
        <v>88</v>
      </c>
      <c r="AQ55" s="22">
        <f t="shared" si="97"/>
        <v>0</v>
      </c>
      <c r="AR55" s="22">
        <f t="shared" si="98"/>
        <v>0</v>
      </c>
      <c r="AS55" s="35"/>
      <c r="AT55" s="22">
        <f t="shared" si="99"/>
        <v>3</v>
      </c>
      <c r="AU55" s="35"/>
    </row>
    <row r="56" ht="15.75" customHeight="1">
      <c r="A56" s="24">
        <f t="shared" si="77"/>
        <v>8</v>
      </c>
      <c r="B56" s="24" t="s">
        <v>217</v>
      </c>
      <c r="C56" s="61"/>
      <c r="D56" s="42">
        <f t="shared" si="78"/>
        <v>14</v>
      </c>
      <c r="E56" s="7"/>
      <c r="F56" s="22" t="s">
        <v>34</v>
      </c>
      <c r="G56" s="22">
        <v>0.0</v>
      </c>
      <c r="H56" s="22">
        <f>IF(F56="TO", 0, IF(F56&lt;&gt;"", 1, ""))</f>
        <v>0</v>
      </c>
      <c r="I56" s="35"/>
      <c r="J56" s="22" t="s">
        <v>88</v>
      </c>
      <c r="K56" s="22">
        <f t="shared" ref="K56:K57" si="100">IF(OR(J56="NT", J56="TIME"), 0, IF(_xlfn.RANK.EQ(J56, $J$49:$J$67, 1)&lt;=10, 11 - _xlfn.RANK.EQ(J56, $J$49:$J$67, 1), 0))</f>
        <v>0</v>
      </c>
      <c r="L56" s="22">
        <f t="shared" ref="L56:L58" si="101">IF(OR(J56="TO", J56="TIME"), 0, IF(J56&lt;&gt;"", 1, ""))</f>
        <v>0</v>
      </c>
      <c r="M56" s="35"/>
      <c r="N56" s="22">
        <v>24.13</v>
      </c>
      <c r="O56" s="22">
        <f t="shared" si="83"/>
        <v>2</v>
      </c>
      <c r="P56" s="22">
        <f t="shared" si="84"/>
        <v>1</v>
      </c>
      <c r="Q56" s="35"/>
      <c r="R56" s="22">
        <v>23.583</v>
      </c>
      <c r="S56" s="22">
        <f t="shared" si="85"/>
        <v>2</v>
      </c>
      <c r="T56" s="22">
        <f t="shared" si="86"/>
        <v>1</v>
      </c>
      <c r="U56" s="35"/>
      <c r="V56" s="22">
        <v>19.386</v>
      </c>
      <c r="W56" s="22">
        <f t="shared" si="87"/>
        <v>5</v>
      </c>
      <c r="X56" s="22">
        <f t="shared" si="88"/>
        <v>1</v>
      </c>
      <c r="Y56" s="35"/>
      <c r="Z56" s="22">
        <v>19.027</v>
      </c>
      <c r="AA56" s="22">
        <f t="shared" si="89"/>
        <v>5</v>
      </c>
      <c r="AB56" s="22">
        <f t="shared" si="90"/>
        <v>1</v>
      </c>
      <c r="AC56" s="35"/>
      <c r="AD56" s="22" t="s">
        <v>88</v>
      </c>
      <c r="AE56" s="22">
        <f t="shared" si="91"/>
        <v>0</v>
      </c>
      <c r="AF56" s="22">
        <f t="shared" si="92"/>
        <v>0</v>
      </c>
      <c r="AG56" s="35"/>
      <c r="AH56" s="22" t="s">
        <v>88</v>
      </c>
      <c r="AI56" s="22">
        <f t="shared" si="93"/>
        <v>0</v>
      </c>
      <c r="AJ56" s="22">
        <f t="shared" si="94"/>
        <v>0</v>
      </c>
      <c r="AK56" s="35"/>
      <c r="AL56" s="22" t="s">
        <v>88</v>
      </c>
      <c r="AM56" s="22">
        <f t="shared" si="95"/>
        <v>0</v>
      </c>
      <c r="AN56" s="22">
        <f t="shared" si="96"/>
        <v>0</v>
      </c>
      <c r="AO56" s="35"/>
      <c r="AP56" s="22" t="s">
        <v>88</v>
      </c>
      <c r="AQ56" s="22">
        <f t="shared" si="97"/>
        <v>0</v>
      </c>
      <c r="AR56" s="22">
        <f t="shared" si="98"/>
        <v>0</v>
      </c>
      <c r="AS56" s="35"/>
      <c r="AT56" s="22">
        <f t="shared" si="99"/>
        <v>4</v>
      </c>
      <c r="AU56" s="35"/>
    </row>
    <row r="57" ht="15.75" customHeight="1">
      <c r="A57" s="24">
        <f t="shared" si="77"/>
        <v>9</v>
      </c>
      <c r="B57" s="24" t="s">
        <v>227</v>
      </c>
      <c r="C57" s="61"/>
      <c r="D57" s="42">
        <f t="shared" si="78"/>
        <v>13</v>
      </c>
      <c r="E57" s="7"/>
      <c r="F57" s="22"/>
      <c r="G57" s="22"/>
      <c r="H57" s="22"/>
      <c r="I57" s="35"/>
      <c r="J57" s="22">
        <v>23.572</v>
      </c>
      <c r="K57" s="22">
        <f t="shared" si="100"/>
        <v>6</v>
      </c>
      <c r="L57" s="22">
        <f t="shared" si="101"/>
        <v>1</v>
      </c>
      <c r="M57" s="35"/>
      <c r="N57" s="22">
        <v>18.01</v>
      </c>
      <c r="O57" s="22">
        <f t="shared" si="83"/>
        <v>6</v>
      </c>
      <c r="P57" s="22">
        <f t="shared" si="84"/>
        <v>1</v>
      </c>
      <c r="Q57" s="35"/>
      <c r="R57" s="22" t="s">
        <v>88</v>
      </c>
      <c r="S57" s="22">
        <f t="shared" si="85"/>
        <v>0</v>
      </c>
      <c r="T57" s="22">
        <f t="shared" si="86"/>
        <v>0</v>
      </c>
      <c r="U57" s="35"/>
      <c r="V57" s="22">
        <v>23.385</v>
      </c>
      <c r="W57" s="22">
        <f t="shared" si="87"/>
        <v>1</v>
      </c>
      <c r="X57" s="22">
        <f t="shared" si="88"/>
        <v>1</v>
      </c>
      <c r="Y57" s="35"/>
      <c r="Z57" s="22" t="s">
        <v>88</v>
      </c>
      <c r="AA57" s="22">
        <f t="shared" si="89"/>
        <v>0</v>
      </c>
      <c r="AB57" s="22">
        <f t="shared" si="90"/>
        <v>0</v>
      </c>
      <c r="AC57" s="35"/>
      <c r="AD57" s="22" t="s">
        <v>88</v>
      </c>
      <c r="AE57" s="22">
        <f t="shared" si="91"/>
        <v>0</v>
      </c>
      <c r="AF57" s="22">
        <f t="shared" si="92"/>
        <v>0</v>
      </c>
      <c r="AG57" s="35"/>
      <c r="AH57" s="22" t="s">
        <v>88</v>
      </c>
      <c r="AI57" s="22">
        <f t="shared" si="93"/>
        <v>0</v>
      </c>
      <c r="AJ57" s="22">
        <f t="shared" si="94"/>
        <v>0</v>
      </c>
      <c r="AK57" s="35"/>
      <c r="AL57" s="22" t="s">
        <v>88</v>
      </c>
      <c r="AM57" s="22">
        <f t="shared" si="95"/>
        <v>0</v>
      </c>
      <c r="AN57" s="22">
        <f t="shared" si="96"/>
        <v>0</v>
      </c>
      <c r="AO57" s="35"/>
      <c r="AP57" s="22" t="s">
        <v>88</v>
      </c>
      <c r="AQ57" s="22">
        <f t="shared" si="97"/>
        <v>0</v>
      </c>
      <c r="AR57" s="22">
        <f t="shared" si="98"/>
        <v>0</v>
      </c>
      <c r="AS57" s="35"/>
      <c r="AT57" s="22">
        <f t="shared" si="99"/>
        <v>3</v>
      </c>
      <c r="AU57" s="35"/>
    </row>
    <row r="58" ht="15.75" customHeight="1">
      <c r="A58" s="24">
        <f t="shared" si="77"/>
        <v>10</v>
      </c>
      <c r="B58" s="24" t="s">
        <v>224</v>
      </c>
      <c r="C58" s="61"/>
      <c r="D58" s="42">
        <f t="shared" si="78"/>
        <v>10</v>
      </c>
      <c r="E58" s="7"/>
      <c r="F58" s="59"/>
      <c r="G58" s="22"/>
      <c r="H58" s="22"/>
      <c r="I58" s="35"/>
      <c r="J58" s="22" t="s">
        <v>34</v>
      </c>
      <c r="K58" s="22">
        <v>0.0</v>
      </c>
      <c r="L58" s="22">
        <f t="shared" si="101"/>
        <v>0</v>
      </c>
      <c r="M58" s="35"/>
      <c r="N58" s="22" t="s">
        <v>88</v>
      </c>
      <c r="O58" s="22">
        <f t="shared" si="83"/>
        <v>0</v>
      </c>
      <c r="P58" s="22">
        <f t="shared" si="84"/>
        <v>0</v>
      </c>
      <c r="Q58" s="35"/>
      <c r="R58" s="22">
        <v>23.154</v>
      </c>
      <c r="S58" s="22">
        <f t="shared" si="85"/>
        <v>3</v>
      </c>
      <c r="T58" s="22">
        <f t="shared" si="86"/>
        <v>1</v>
      </c>
      <c r="U58" s="35"/>
      <c r="V58" s="22">
        <v>21.809</v>
      </c>
      <c r="W58" s="22">
        <f t="shared" si="87"/>
        <v>4</v>
      </c>
      <c r="X58" s="22">
        <f t="shared" si="88"/>
        <v>1</v>
      </c>
      <c r="Y58" s="35"/>
      <c r="Z58" s="22">
        <v>19.946</v>
      </c>
      <c r="AA58" s="22">
        <f t="shared" si="89"/>
        <v>3</v>
      </c>
      <c r="AB58" s="22">
        <f t="shared" si="90"/>
        <v>1</v>
      </c>
      <c r="AC58" s="35"/>
      <c r="AD58" s="22" t="s">
        <v>88</v>
      </c>
      <c r="AE58" s="22">
        <f t="shared" si="91"/>
        <v>0</v>
      </c>
      <c r="AF58" s="22">
        <f t="shared" si="92"/>
        <v>0</v>
      </c>
      <c r="AG58" s="35"/>
      <c r="AH58" s="22" t="s">
        <v>88</v>
      </c>
      <c r="AI58" s="22">
        <f t="shared" si="93"/>
        <v>0</v>
      </c>
      <c r="AJ58" s="22">
        <f t="shared" si="94"/>
        <v>0</v>
      </c>
      <c r="AK58" s="35"/>
      <c r="AL58" s="22" t="s">
        <v>88</v>
      </c>
      <c r="AM58" s="22">
        <f t="shared" si="95"/>
        <v>0</v>
      </c>
      <c r="AN58" s="22">
        <f t="shared" si="96"/>
        <v>0</v>
      </c>
      <c r="AO58" s="35"/>
      <c r="AP58" s="22" t="s">
        <v>88</v>
      </c>
      <c r="AQ58" s="22">
        <f t="shared" si="97"/>
        <v>0</v>
      </c>
      <c r="AR58" s="22">
        <f t="shared" si="98"/>
        <v>0</v>
      </c>
      <c r="AS58" s="35"/>
      <c r="AT58" s="22">
        <f t="shared" si="99"/>
        <v>3</v>
      </c>
      <c r="AU58" s="35"/>
    </row>
    <row r="59" ht="15.75" customHeight="1">
      <c r="A59" s="24">
        <f t="shared" si="77"/>
        <v>11</v>
      </c>
      <c r="B59" s="24" t="s">
        <v>222</v>
      </c>
      <c r="C59" s="61"/>
      <c r="D59" s="42">
        <f t="shared" si="78"/>
        <v>10</v>
      </c>
      <c r="E59" s="7"/>
      <c r="F59" s="59"/>
      <c r="G59" s="22"/>
      <c r="H59" s="22"/>
      <c r="I59" s="35"/>
      <c r="J59" s="22"/>
      <c r="K59" s="22"/>
      <c r="L59" s="22"/>
      <c r="M59" s="35"/>
      <c r="N59" s="22"/>
      <c r="O59" s="22"/>
      <c r="P59" s="22"/>
      <c r="Q59" s="35"/>
      <c r="R59" s="22">
        <v>16.329</v>
      </c>
      <c r="S59" s="22">
        <f t="shared" si="85"/>
        <v>10</v>
      </c>
      <c r="T59" s="22">
        <f t="shared" si="86"/>
        <v>1</v>
      </c>
      <c r="U59" s="35"/>
      <c r="V59" s="22" t="s">
        <v>88</v>
      </c>
      <c r="W59" s="22">
        <f t="shared" si="87"/>
        <v>0</v>
      </c>
      <c r="X59" s="22">
        <f t="shared" si="88"/>
        <v>0</v>
      </c>
      <c r="Y59" s="35"/>
      <c r="Z59" s="22" t="s">
        <v>88</v>
      </c>
      <c r="AA59" s="22">
        <f t="shared" si="89"/>
        <v>0</v>
      </c>
      <c r="AB59" s="22">
        <f t="shared" si="90"/>
        <v>0</v>
      </c>
      <c r="AC59" s="35"/>
      <c r="AD59" s="22" t="s">
        <v>88</v>
      </c>
      <c r="AE59" s="22">
        <f t="shared" si="91"/>
        <v>0</v>
      </c>
      <c r="AF59" s="22">
        <f t="shared" si="92"/>
        <v>0</v>
      </c>
      <c r="AG59" s="35"/>
      <c r="AH59" s="22" t="s">
        <v>88</v>
      </c>
      <c r="AI59" s="22">
        <f t="shared" si="93"/>
        <v>0</v>
      </c>
      <c r="AJ59" s="22">
        <f t="shared" si="94"/>
        <v>0</v>
      </c>
      <c r="AK59" s="35"/>
      <c r="AL59" s="22" t="s">
        <v>88</v>
      </c>
      <c r="AM59" s="22">
        <f t="shared" si="95"/>
        <v>0</v>
      </c>
      <c r="AN59" s="22">
        <f t="shared" si="96"/>
        <v>0</v>
      </c>
      <c r="AO59" s="35"/>
      <c r="AP59" s="22" t="s">
        <v>88</v>
      </c>
      <c r="AQ59" s="22">
        <f t="shared" si="97"/>
        <v>0</v>
      </c>
      <c r="AR59" s="22">
        <f t="shared" si="98"/>
        <v>0</v>
      </c>
      <c r="AS59" s="35"/>
      <c r="AT59" s="22">
        <f t="shared" si="99"/>
        <v>1</v>
      </c>
      <c r="AU59" s="35"/>
    </row>
    <row r="60" ht="15.75" customHeight="1">
      <c r="A60" s="24">
        <f t="shared" si="77"/>
        <v>12</v>
      </c>
      <c r="B60" s="24" t="s">
        <v>218</v>
      </c>
      <c r="C60" s="61"/>
      <c r="D60" s="42">
        <f t="shared" si="78"/>
        <v>8</v>
      </c>
      <c r="E60" s="43"/>
      <c r="F60" s="22">
        <v>20.282</v>
      </c>
      <c r="G60" s="22">
        <f>IF(F60="NT", 0, IF(_xlfn.RANK.EQ(F60, $F$49:$F$67, 1)&lt;=10, 11 - _xlfn.RANK.EQ(F60, $F$49:$F$67, 1), 0))</f>
        <v>8</v>
      </c>
      <c r="H60" s="22">
        <f>IF(F60="TO", 0, IF(F60&lt;&gt;"", 1, ""))</f>
        <v>1</v>
      </c>
      <c r="I60" s="35"/>
      <c r="J60" s="22" t="s">
        <v>34</v>
      </c>
      <c r="K60" s="22">
        <v>0.0</v>
      </c>
      <c r="L60" s="22">
        <f>IF(OR(J60="TO", J60="TIME"), 0, IF(J60&lt;&gt;"", 1, ""))</f>
        <v>0</v>
      </c>
      <c r="M60" s="35"/>
      <c r="N60" s="22" t="s">
        <v>34</v>
      </c>
      <c r="O60" s="22">
        <v>0.0</v>
      </c>
      <c r="P60" s="22">
        <f>IF(OR(N60="TO", N60="TIME"), 0, IF(N60&lt;&gt;"", 1, ""))</f>
        <v>0</v>
      </c>
      <c r="Q60" s="35"/>
      <c r="R60" s="22" t="s">
        <v>88</v>
      </c>
      <c r="S60" s="22">
        <f t="shared" si="85"/>
        <v>0</v>
      </c>
      <c r="T60" s="22">
        <f t="shared" si="86"/>
        <v>0</v>
      </c>
      <c r="U60" s="35"/>
      <c r="V60" s="22" t="s">
        <v>88</v>
      </c>
      <c r="W60" s="22">
        <f t="shared" si="87"/>
        <v>0</v>
      </c>
      <c r="X60" s="22">
        <f t="shared" si="88"/>
        <v>0</v>
      </c>
      <c r="Y60" s="35"/>
      <c r="Z60" s="22" t="s">
        <v>88</v>
      </c>
      <c r="AA60" s="22">
        <f t="shared" si="89"/>
        <v>0</v>
      </c>
      <c r="AB60" s="22">
        <f t="shared" si="90"/>
        <v>0</v>
      </c>
      <c r="AC60" s="35"/>
      <c r="AD60" s="22" t="s">
        <v>88</v>
      </c>
      <c r="AE60" s="22">
        <f t="shared" si="91"/>
        <v>0</v>
      </c>
      <c r="AF60" s="22">
        <f t="shared" si="92"/>
        <v>0</v>
      </c>
      <c r="AG60" s="35"/>
      <c r="AH60" s="22" t="s">
        <v>88</v>
      </c>
      <c r="AI60" s="22">
        <f t="shared" si="93"/>
        <v>0</v>
      </c>
      <c r="AJ60" s="22">
        <f t="shared" si="94"/>
        <v>0</v>
      </c>
      <c r="AK60" s="35"/>
      <c r="AL60" s="22" t="s">
        <v>88</v>
      </c>
      <c r="AM60" s="22">
        <f t="shared" si="95"/>
        <v>0</v>
      </c>
      <c r="AN60" s="22">
        <f t="shared" si="96"/>
        <v>0</v>
      </c>
      <c r="AO60" s="35"/>
      <c r="AP60" s="22" t="s">
        <v>88</v>
      </c>
      <c r="AQ60" s="22">
        <f t="shared" si="97"/>
        <v>0</v>
      </c>
      <c r="AR60" s="22">
        <f t="shared" si="98"/>
        <v>0</v>
      </c>
      <c r="AS60" s="35"/>
      <c r="AT60" s="22">
        <f t="shared" si="99"/>
        <v>1</v>
      </c>
      <c r="AU60" s="35"/>
    </row>
    <row r="61" ht="15.75" customHeight="1">
      <c r="A61" s="24">
        <f t="shared" si="77"/>
        <v>13</v>
      </c>
      <c r="B61" s="24" t="s">
        <v>223</v>
      </c>
      <c r="C61" s="61"/>
      <c r="D61" s="42">
        <f t="shared" si="78"/>
        <v>7</v>
      </c>
      <c r="E61" s="7"/>
      <c r="F61" s="59"/>
      <c r="G61" s="22"/>
      <c r="H61" s="22"/>
      <c r="I61" s="35"/>
      <c r="J61" s="22"/>
      <c r="K61" s="22"/>
      <c r="L61" s="22"/>
      <c r="M61" s="35"/>
      <c r="N61" s="22"/>
      <c r="O61" s="22"/>
      <c r="P61" s="22"/>
      <c r="Q61" s="35"/>
      <c r="R61" s="22" t="s">
        <v>87</v>
      </c>
      <c r="S61" s="22">
        <f t="shared" si="85"/>
        <v>0</v>
      </c>
      <c r="T61" s="22">
        <f t="shared" si="86"/>
        <v>1</v>
      </c>
      <c r="U61" s="35"/>
      <c r="V61" s="22">
        <v>17.859</v>
      </c>
      <c r="W61" s="22">
        <f t="shared" si="87"/>
        <v>7</v>
      </c>
      <c r="X61" s="22">
        <f t="shared" si="88"/>
        <v>1</v>
      </c>
      <c r="Y61" s="35"/>
      <c r="Z61" s="22">
        <v>22.451</v>
      </c>
      <c r="AA61" s="22">
        <f t="shared" si="89"/>
        <v>0</v>
      </c>
      <c r="AB61" s="22">
        <f t="shared" si="90"/>
        <v>1</v>
      </c>
      <c r="AC61" s="35"/>
      <c r="AD61" s="22" t="s">
        <v>88</v>
      </c>
      <c r="AE61" s="22">
        <f t="shared" si="91"/>
        <v>0</v>
      </c>
      <c r="AF61" s="22">
        <f t="shared" si="92"/>
        <v>0</v>
      </c>
      <c r="AG61" s="35"/>
      <c r="AH61" s="22" t="s">
        <v>88</v>
      </c>
      <c r="AI61" s="22">
        <f t="shared" si="93"/>
        <v>0</v>
      </c>
      <c r="AJ61" s="22">
        <f t="shared" si="94"/>
        <v>0</v>
      </c>
      <c r="AK61" s="35"/>
      <c r="AL61" s="22" t="s">
        <v>88</v>
      </c>
      <c r="AM61" s="22">
        <f t="shared" si="95"/>
        <v>0</v>
      </c>
      <c r="AN61" s="22">
        <f t="shared" si="96"/>
        <v>0</v>
      </c>
      <c r="AO61" s="35"/>
      <c r="AP61" s="22" t="s">
        <v>88</v>
      </c>
      <c r="AQ61" s="22">
        <f t="shared" si="97"/>
        <v>0</v>
      </c>
      <c r="AR61" s="22">
        <f t="shared" si="98"/>
        <v>0</v>
      </c>
      <c r="AS61" s="35"/>
      <c r="AT61" s="22">
        <f t="shared" si="99"/>
        <v>3</v>
      </c>
      <c r="AU61" s="35"/>
    </row>
    <row r="62" ht="15.75" customHeight="1">
      <c r="A62" s="24">
        <f t="shared" si="77"/>
        <v>14</v>
      </c>
      <c r="B62" s="24" t="s">
        <v>226</v>
      </c>
      <c r="C62" s="61"/>
      <c r="D62" s="42">
        <f t="shared" si="78"/>
        <v>7</v>
      </c>
      <c r="E62" s="7"/>
      <c r="F62" s="59"/>
      <c r="G62" s="22"/>
      <c r="H62" s="22"/>
      <c r="I62" s="35"/>
      <c r="J62" s="22"/>
      <c r="K62" s="22"/>
      <c r="L62" s="22"/>
      <c r="M62" s="35"/>
      <c r="N62" s="22" t="s">
        <v>87</v>
      </c>
      <c r="O62" s="22">
        <f t="shared" ref="O62:O63" si="102">IF(OR(N62="NT", N62="TIME"), 0, IF(_xlfn.RANK.EQ(N62, $N$49:$N$67, 1)&lt;=10, 11 - _xlfn.RANK.EQ(N62, $N$49:$N$67, 1), 0))</f>
        <v>0</v>
      </c>
      <c r="P62" s="22">
        <f t="shared" ref="P62:P64" si="103">IF(OR(N62="TO", N62="TIME"), 0, IF(N62&lt;&gt;"", 1, ""))</f>
        <v>1</v>
      </c>
      <c r="Q62" s="35"/>
      <c r="R62" s="22">
        <v>19.259</v>
      </c>
      <c r="S62" s="22">
        <f t="shared" si="85"/>
        <v>7</v>
      </c>
      <c r="T62" s="22">
        <f t="shared" si="86"/>
        <v>1</v>
      </c>
      <c r="U62" s="35"/>
      <c r="V62" s="22" t="s">
        <v>87</v>
      </c>
      <c r="W62" s="22">
        <f t="shared" si="87"/>
        <v>0</v>
      </c>
      <c r="X62" s="22">
        <f t="shared" si="88"/>
        <v>1</v>
      </c>
      <c r="Y62" s="35"/>
      <c r="Z62" s="22">
        <v>26.673</v>
      </c>
      <c r="AA62" s="22">
        <f t="shared" si="89"/>
        <v>0</v>
      </c>
      <c r="AB62" s="22">
        <f t="shared" si="90"/>
        <v>1</v>
      </c>
      <c r="AC62" s="35"/>
      <c r="AD62" s="22" t="s">
        <v>88</v>
      </c>
      <c r="AE62" s="22">
        <f t="shared" si="91"/>
        <v>0</v>
      </c>
      <c r="AF62" s="22">
        <f t="shared" si="92"/>
        <v>0</v>
      </c>
      <c r="AG62" s="35"/>
      <c r="AH62" s="22" t="s">
        <v>88</v>
      </c>
      <c r="AI62" s="22">
        <f t="shared" si="93"/>
        <v>0</v>
      </c>
      <c r="AJ62" s="22">
        <f t="shared" si="94"/>
        <v>0</v>
      </c>
      <c r="AK62" s="35"/>
      <c r="AL62" s="22" t="s">
        <v>88</v>
      </c>
      <c r="AM62" s="22">
        <f t="shared" si="95"/>
        <v>0</v>
      </c>
      <c r="AN62" s="22">
        <f t="shared" si="96"/>
        <v>0</v>
      </c>
      <c r="AO62" s="35"/>
      <c r="AP62" s="22" t="s">
        <v>88</v>
      </c>
      <c r="AQ62" s="22">
        <f t="shared" si="97"/>
        <v>0</v>
      </c>
      <c r="AR62" s="22">
        <f t="shared" si="98"/>
        <v>0</v>
      </c>
      <c r="AS62" s="35"/>
      <c r="AT62" s="22">
        <f t="shared" si="99"/>
        <v>4</v>
      </c>
      <c r="AU62" s="35"/>
    </row>
    <row r="63" ht="15.75" customHeight="1">
      <c r="A63" s="24">
        <f t="shared" si="77"/>
        <v>15</v>
      </c>
      <c r="B63" s="24" t="s">
        <v>230</v>
      </c>
      <c r="C63" s="61"/>
      <c r="D63" s="42">
        <f t="shared" si="78"/>
        <v>6</v>
      </c>
      <c r="E63" s="7"/>
      <c r="F63" s="59"/>
      <c r="G63" s="22"/>
      <c r="H63" s="22"/>
      <c r="I63" s="35"/>
      <c r="J63" s="22"/>
      <c r="K63" s="22"/>
      <c r="L63" s="22"/>
      <c r="M63" s="35"/>
      <c r="N63" s="22" t="s">
        <v>87</v>
      </c>
      <c r="O63" s="22">
        <f t="shared" si="102"/>
        <v>0</v>
      </c>
      <c r="P63" s="22">
        <f t="shared" si="103"/>
        <v>1</v>
      </c>
      <c r="Q63" s="35"/>
      <c r="R63" s="22">
        <v>19.405</v>
      </c>
      <c r="S63" s="22">
        <f t="shared" si="85"/>
        <v>6</v>
      </c>
      <c r="T63" s="22">
        <f t="shared" si="86"/>
        <v>1</v>
      </c>
      <c r="U63" s="35"/>
      <c r="V63" s="22" t="s">
        <v>88</v>
      </c>
      <c r="W63" s="22">
        <f t="shared" si="87"/>
        <v>0</v>
      </c>
      <c r="X63" s="22">
        <f t="shared" si="88"/>
        <v>0</v>
      </c>
      <c r="Y63" s="35"/>
      <c r="Z63" s="22" t="s">
        <v>88</v>
      </c>
      <c r="AA63" s="22">
        <f t="shared" si="89"/>
        <v>0</v>
      </c>
      <c r="AB63" s="22">
        <f t="shared" si="90"/>
        <v>0</v>
      </c>
      <c r="AC63" s="35"/>
      <c r="AD63" s="22" t="s">
        <v>88</v>
      </c>
      <c r="AE63" s="22">
        <f t="shared" si="91"/>
        <v>0</v>
      </c>
      <c r="AF63" s="22">
        <f t="shared" si="92"/>
        <v>0</v>
      </c>
      <c r="AG63" s="35"/>
      <c r="AH63" s="22" t="s">
        <v>88</v>
      </c>
      <c r="AI63" s="22">
        <f t="shared" si="93"/>
        <v>0</v>
      </c>
      <c r="AJ63" s="22">
        <f t="shared" si="94"/>
        <v>0</v>
      </c>
      <c r="AK63" s="35"/>
      <c r="AL63" s="22" t="s">
        <v>88</v>
      </c>
      <c r="AM63" s="22">
        <f t="shared" si="95"/>
        <v>0</v>
      </c>
      <c r="AN63" s="22">
        <f t="shared" si="96"/>
        <v>0</v>
      </c>
      <c r="AO63" s="35"/>
      <c r="AP63" s="22" t="s">
        <v>88</v>
      </c>
      <c r="AQ63" s="22">
        <f t="shared" si="97"/>
        <v>0</v>
      </c>
      <c r="AR63" s="22">
        <f t="shared" si="98"/>
        <v>0</v>
      </c>
      <c r="AS63" s="35"/>
      <c r="AT63" s="22">
        <f t="shared" si="99"/>
        <v>2</v>
      </c>
      <c r="AU63" s="35"/>
    </row>
    <row r="64" ht="15.75" customHeight="1">
      <c r="A64" s="24">
        <f t="shared" si="77"/>
        <v>16</v>
      </c>
      <c r="B64" s="24" t="s">
        <v>214</v>
      </c>
      <c r="C64" s="61"/>
      <c r="D64" s="42">
        <f t="shared" si="78"/>
        <v>4</v>
      </c>
      <c r="E64" s="7"/>
      <c r="F64" s="59"/>
      <c r="G64" s="22"/>
      <c r="H64" s="22"/>
      <c r="I64" s="35"/>
      <c r="J64" s="22"/>
      <c r="K64" s="22"/>
      <c r="L64" s="22"/>
      <c r="M64" s="35"/>
      <c r="N64" s="22" t="s">
        <v>34</v>
      </c>
      <c r="O64" s="22">
        <v>0.0</v>
      </c>
      <c r="P64" s="22">
        <f t="shared" si="103"/>
        <v>0</v>
      </c>
      <c r="Q64" s="35"/>
      <c r="R64" s="22" t="s">
        <v>88</v>
      </c>
      <c r="S64" s="22">
        <f t="shared" si="85"/>
        <v>0</v>
      </c>
      <c r="T64" s="22">
        <f t="shared" si="86"/>
        <v>0</v>
      </c>
      <c r="U64" s="35"/>
      <c r="V64" s="22">
        <v>23.801</v>
      </c>
      <c r="W64" s="22">
        <f t="shared" si="87"/>
        <v>0</v>
      </c>
      <c r="X64" s="22">
        <f t="shared" si="88"/>
        <v>1</v>
      </c>
      <c r="Y64" s="35"/>
      <c r="Z64" s="22">
        <v>19.414</v>
      </c>
      <c r="AA64" s="22">
        <f t="shared" si="89"/>
        <v>4</v>
      </c>
      <c r="AB64" s="22">
        <f t="shared" si="90"/>
        <v>1</v>
      </c>
      <c r="AC64" s="35"/>
      <c r="AD64" s="22" t="s">
        <v>88</v>
      </c>
      <c r="AE64" s="22">
        <f t="shared" si="91"/>
        <v>0</v>
      </c>
      <c r="AF64" s="22">
        <f t="shared" si="92"/>
        <v>0</v>
      </c>
      <c r="AG64" s="35"/>
      <c r="AH64" s="22" t="s">
        <v>88</v>
      </c>
      <c r="AI64" s="22">
        <f t="shared" si="93"/>
        <v>0</v>
      </c>
      <c r="AJ64" s="22">
        <f t="shared" si="94"/>
        <v>0</v>
      </c>
      <c r="AK64" s="35"/>
      <c r="AL64" s="22" t="s">
        <v>88</v>
      </c>
      <c r="AM64" s="22">
        <f t="shared" si="95"/>
        <v>0</v>
      </c>
      <c r="AN64" s="22">
        <f t="shared" si="96"/>
        <v>0</v>
      </c>
      <c r="AO64" s="35"/>
      <c r="AP64" s="22" t="s">
        <v>88</v>
      </c>
      <c r="AQ64" s="22">
        <f t="shared" si="97"/>
        <v>0</v>
      </c>
      <c r="AR64" s="22">
        <f t="shared" si="98"/>
        <v>0</v>
      </c>
      <c r="AS64" s="35"/>
      <c r="AT64" s="22">
        <f t="shared" si="99"/>
        <v>2</v>
      </c>
      <c r="AU64" s="35"/>
    </row>
    <row r="65" ht="15.75" customHeight="1">
      <c r="A65" s="24">
        <f t="shared" si="77"/>
        <v>17</v>
      </c>
      <c r="B65" s="24" t="s">
        <v>231</v>
      </c>
      <c r="C65" s="61"/>
      <c r="D65" s="42">
        <f t="shared" si="78"/>
        <v>2</v>
      </c>
      <c r="E65" s="7"/>
      <c r="F65" s="59"/>
      <c r="G65" s="22"/>
      <c r="H65" s="22"/>
      <c r="I65" s="35"/>
      <c r="J65" s="22"/>
      <c r="K65" s="22"/>
      <c r="L65" s="22"/>
      <c r="M65" s="35"/>
      <c r="N65" s="22"/>
      <c r="O65" s="22"/>
      <c r="P65" s="22"/>
      <c r="Q65" s="35"/>
      <c r="R65" s="22"/>
      <c r="S65" s="22"/>
      <c r="T65" s="22"/>
      <c r="U65" s="35"/>
      <c r="V65" s="22">
        <v>24.469</v>
      </c>
      <c r="W65" s="22">
        <f t="shared" si="87"/>
        <v>0</v>
      </c>
      <c r="X65" s="22">
        <f t="shared" si="88"/>
        <v>1</v>
      </c>
      <c r="Y65" s="35"/>
      <c r="Z65" s="22">
        <v>20.304</v>
      </c>
      <c r="AA65" s="22">
        <f t="shared" si="89"/>
        <v>2</v>
      </c>
      <c r="AB65" s="22">
        <f t="shared" si="90"/>
        <v>1</v>
      </c>
      <c r="AC65" s="35"/>
      <c r="AD65" s="22" t="s">
        <v>88</v>
      </c>
      <c r="AE65" s="22">
        <f t="shared" si="91"/>
        <v>0</v>
      </c>
      <c r="AF65" s="22">
        <f t="shared" si="92"/>
        <v>0</v>
      </c>
      <c r="AG65" s="35"/>
      <c r="AH65" s="22" t="s">
        <v>88</v>
      </c>
      <c r="AI65" s="22">
        <f t="shared" si="93"/>
        <v>0</v>
      </c>
      <c r="AJ65" s="22">
        <f t="shared" si="94"/>
        <v>0</v>
      </c>
      <c r="AK65" s="35"/>
      <c r="AL65" s="22" t="s">
        <v>88</v>
      </c>
      <c r="AM65" s="22">
        <f t="shared" si="95"/>
        <v>0</v>
      </c>
      <c r="AN65" s="22">
        <f t="shared" si="96"/>
        <v>0</v>
      </c>
      <c r="AO65" s="35"/>
      <c r="AP65" s="22" t="s">
        <v>88</v>
      </c>
      <c r="AQ65" s="22">
        <f t="shared" si="97"/>
        <v>0</v>
      </c>
      <c r="AR65" s="22">
        <f t="shared" si="98"/>
        <v>0</v>
      </c>
      <c r="AS65" s="35"/>
      <c r="AT65" s="22">
        <f t="shared" si="99"/>
        <v>2</v>
      </c>
      <c r="AU65" s="35"/>
    </row>
    <row r="66" ht="15.75" customHeight="1">
      <c r="A66" s="24">
        <f t="shared" si="77"/>
        <v>18</v>
      </c>
      <c r="B66" s="24" t="s">
        <v>232</v>
      </c>
      <c r="C66" s="61"/>
      <c r="D66" s="42">
        <f t="shared" si="78"/>
        <v>0</v>
      </c>
      <c r="E66" s="7"/>
      <c r="F66" s="59"/>
      <c r="G66" s="22"/>
      <c r="H66" s="22"/>
      <c r="I66" s="35"/>
      <c r="J66" s="22"/>
      <c r="K66" s="22"/>
      <c r="L66" s="22"/>
      <c r="M66" s="35"/>
      <c r="N66" s="22"/>
      <c r="O66" s="22"/>
      <c r="P66" s="22"/>
      <c r="Q66" s="35"/>
      <c r="R66" s="22"/>
      <c r="S66" s="22"/>
      <c r="T66" s="22"/>
      <c r="U66" s="35"/>
      <c r="V66" s="22"/>
      <c r="W66" s="22"/>
      <c r="X66" s="22"/>
      <c r="Y66" s="35"/>
      <c r="Z66" s="22" t="s">
        <v>87</v>
      </c>
      <c r="AA66" s="22">
        <f t="shared" si="89"/>
        <v>0</v>
      </c>
      <c r="AB66" s="22">
        <f t="shared" si="90"/>
        <v>1</v>
      </c>
      <c r="AC66" s="35"/>
      <c r="AD66" s="22"/>
      <c r="AE66" s="22"/>
      <c r="AF66" s="22"/>
      <c r="AG66" s="35"/>
      <c r="AH66" s="22"/>
      <c r="AI66" s="22"/>
      <c r="AJ66" s="22"/>
      <c r="AK66" s="35"/>
      <c r="AL66" s="22"/>
      <c r="AM66" s="22"/>
      <c r="AN66" s="22"/>
      <c r="AO66" s="35"/>
      <c r="AP66" s="22"/>
      <c r="AQ66" s="22"/>
      <c r="AR66" s="22"/>
      <c r="AS66" s="35"/>
      <c r="AT66" s="22"/>
      <c r="AU66" s="35"/>
    </row>
    <row r="67" ht="15.75" customHeight="1">
      <c r="A67" s="24">
        <f t="shared" si="77"/>
        <v>19</v>
      </c>
      <c r="B67" s="24" t="s">
        <v>216</v>
      </c>
      <c r="C67" s="61"/>
      <c r="D67" s="42">
        <f t="shared" si="78"/>
        <v>0</v>
      </c>
      <c r="E67" s="7"/>
      <c r="F67" s="22" t="s">
        <v>34</v>
      </c>
      <c r="G67" s="22">
        <v>0.0</v>
      </c>
      <c r="H67" s="22">
        <f>IF(F67="TO", 0, IF(F67&lt;&gt;"", 1, ""))</f>
        <v>0</v>
      </c>
      <c r="I67" s="35"/>
      <c r="J67" s="22" t="s">
        <v>88</v>
      </c>
      <c r="K67" s="22">
        <f>IF(OR(J67="NT", J67="TIME"), 0, IF(_xlfn.RANK.EQ(J67, $J$49:$J$67, 1)&lt;=10, 11 - _xlfn.RANK.EQ(J67, $J$49:$J$67, 1), 0))</f>
        <v>0</v>
      </c>
      <c r="L67" s="22">
        <f>IF(OR(J67="TO", J67="TIME"), 0, IF(J67&lt;&gt;"", 1, ""))</f>
        <v>0</v>
      </c>
      <c r="M67" s="35"/>
      <c r="N67" s="22" t="s">
        <v>88</v>
      </c>
      <c r="O67" s="22">
        <f>IF(OR(N67="NT", N67="TIME"), 0, IF(_xlfn.RANK.EQ(N67, $N$49:$N$67, 1)&lt;=10, 11 - _xlfn.RANK.EQ(N67, $N$49:$N$67, 1), 0))</f>
        <v>0</v>
      </c>
      <c r="P67" s="22">
        <f>IF(OR(N67="TO", N67="TIME"), 0, IF(N67&lt;&gt;"", 1, ""))</f>
        <v>0</v>
      </c>
      <c r="Q67" s="35"/>
      <c r="R67" s="22" t="s">
        <v>88</v>
      </c>
      <c r="S67" s="22">
        <f>IF(OR(R67="NT", R67="TIME"), 0, IF(_xlfn.RANK.EQ(R67, $R$49:$R$68, 1)&lt;=10, 11 - _xlfn.RANK.EQ(R67, $R$49:$R$68, 1), 0))</f>
        <v>0</v>
      </c>
      <c r="T67" s="22">
        <f>IF(OR(R67="TO", R67="TIME"), 0, IF(R67&lt;&gt;"", 1, ""))</f>
        <v>0</v>
      </c>
      <c r="U67" s="35"/>
      <c r="V67" s="22" t="s">
        <v>88</v>
      </c>
      <c r="W67" s="22">
        <f>IF(OR(V67="NT", V67="TIME"), 0, IF(_xlfn.RANK.EQ(V67, $V$49:$V$67, 1)&lt;=10, 11 - _xlfn.RANK.EQ(V67, $V$49:$V$67, 1), 0))</f>
        <v>0</v>
      </c>
      <c r="X67" s="22">
        <f>IF(OR(V67="TO", V67="TIME"), 0, IF(V67&lt;&gt;"", 1, ""))</f>
        <v>0</v>
      </c>
      <c r="Y67" s="35"/>
      <c r="Z67" s="22" t="s">
        <v>88</v>
      </c>
      <c r="AA67" s="22">
        <f t="shared" si="89"/>
        <v>0</v>
      </c>
      <c r="AB67" s="22">
        <f t="shared" si="90"/>
        <v>0</v>
      </c>
      <c r="AC67" s="35"/>
      <c r="AD67" s="22" t="s">
        <v>88</v>
      </c>
      <c r="AE67" s="22">
        <f>IF(OR(AD67="NT", AD67="TIME"), 0, IF(_xlfn.RANK.EQ(AD67, $AD$49:$AD$67, 1)&lt;=10, 11 - _xlfn.RANK.EQ(AD67, $AD$49:$AD$67, 1), 0))</f>
        <v>0</v>
      </c>
      <c r="AF67" s="22">
        <f>IF(OR(AD67="TO", AD67="TIME"), 0, IF(AD67&lt;&gt;"", 1, ""))</f>
        <v>0</v>
      </c>
      <c r="AG67" s="35"/>
      <c r="AH67" s="22" t="s">
        <v>88</v>
      </c>
      <c r="AI67" s="22">
        <f>IF(OR(AH67="NT", AH67="TIME"), 0, IF(_xlfn.RANK.EQ(AH67, $AH$49:$AH$67, 1)&lt;=10, 11 - _xlfn.RANK.EQ(AH67, $AH$49:$AH$67, 1), 0))</f>
        <v>0</v>
      </c>
      <c r="AJ67" s="22">
        <f>IF(OR(AH67="TO", AH67="TIME"), 0, IF(AH67&lt;&gt;"", 1, ""))</f>
        <v>0</v>
      </c>
      <c r="AK67" s="35"/>
      <c r="AL67" s="22" t="s">
        <v>88</v>
      </c>
      <c r="AM67" s="22">
        <f>IF(OR(AL67="NT", AL67="TIME"), 0, IF(_xlfn.RANK.EQ(AL67, $AL$49:$AL$67, 1)&lt;=10, 11 - _xlfn.RANK.EQ(AL67, $AL$49:$AL$67, 1), 0))</f>
        <v>0</v>
      </c>
      <c r="AN67" s="22">
        <f>IF(OR(AL67="TO", AL67="TIME"), 0, IF(AL67&lt;&gt;"", 1, ""))</f>
        <v>0</v>
      </c>
      <c r="AO67" s="35"/>
      <c r="AP67" s="22" t="s">
        <v>88</v>
      </c>
      <c r="AQ67" s="22">
        <f>IF(OR(AP67="NT", AP67="TIME"), 0, IF(_xlfn.RANK.EQ(AP67, $AP$49:$AP$67, 1)&lt;=10, 11 - _xlfn.RANK.EQ(AP67, $AP$49:$AP$67, 1), 0))</f>
        <v>0</v>
      </c>
      <c r="AR67" s="22">
        <f>IF(OR(AP67="TO", AP67="TIME"), 0, IF(AP67&lt;&gt;"", 1, ""))</f>
        <v>0</v>
      </c>
      <c r="AS67" s="35"/>
      <c r="AT67" s="22">
        <f>AR67+AN67+AJ67+AF67+AB67+X67+T67+P67+L67+H67</f>
        <v>0</v>
      </c>
      <c r="AU67" s="35"/>
    </row>
    <row r="68" ht="15.75" customHeight="1">
      <c r="A68" s="55"/>
      <c r="B68" s="55"/>
      <c r="D68" s="74">
        <f>sum(D4:D67)</f>
        <v>843</v>
      </c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</row>
    <row r="69" ht="15.75" customHeight="1">
      <c r="A69" s="55"/>
      <c r="B69" s="55"/>
      <c r="D69" s="60"/>
      <c r="E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</row>
    <row r="70" ht="15.75" customHeight="1">
      <c r="A70" s="15"/>
      <c r="B70" s="15" t="s">
        <v>233</v>
      </c>
      <c r="D70" s="70" t="s">
        <v>66</v>
      </c>
      <c r="E70" s="35"/>
      <c r="F70" s="71" t="s">
        <v>115</v>
      </c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</row>
    <row r="71" ht="15.75" customHeight="1">
      <c r="A71" s="24">
        <f t="shared" ref="A71:A89" si="104">ROW(A2)-ROW($A$2)+1</f>
        <v>1</v>
      </c>
      <c r="B71" s="24" t="s">
        <v>213</v>
      </c>
      <c r="D71" s="60">
        <f t="shared" ref="D71:D89" si="105">SUMIF($B$5:$B$67, B71, $D$5:$D$67)</f>
        <v>144</v>
      </c>
      <c r="E71" s="35"/>
      <c r="F71" s="72" t="str">
        <f t="shared" ref="F71:F89" si="106">IF(COUNTIFS($B$5:$B$63,$B71,$AT$5:$AT$63,"&gt;0")&gt;=2,"YES","NO")</f>
        <v>YES</v>
      </c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</row>
    <row r="72" ht="15.75" customHeight="1">
      <c r="A72" s="24">
        <f t="shared" si="104"/>
        <v>2</v>
      </c>
      <c r="B72" s="24" t="s">
        <v>219</v>
      </c>
      <c r="D72" s="60">
        <f t="shared" si="105"/>
        <v>123</v>
      </c>
      <c r="E72" s="35"/>
      <c r="F72" s="72" t="str">
        <f t="shared" si="106"/>
        <v>YES</v>
      </c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</row>
    <row r="73" ht="15.75" customHeight="1">
      <c r="A73" s="24">
        <f t="shared" si="104"/>
        <v>3</v>
      </c>
      <c r="B73" s="24" t="s">
        <v>220</v>
      </c>
      <c r="D73" s="60">
        <f t="shared" si="105"/>
        <v>120</v>
      </c>
      <c r="E73" s="35"/>
      <c r="F73" s="72" t="str">
        <f t="shared" si="106"/>
        <v>YES</v>
      </c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</row>
    <row r="74" ht="15.75" customHeight="1">
      <c r="A74" s="24">
        <f t="shared" si="104"/>
        <v>4</v>
      </c>
      <c r="B74" s="24" t="s">
        <v>215</v>
      </c>
      <c r="D74" s="60">
        <f t="shared" si="105"/>
        <v>112</v>
      </c>
      <c r="E74" s="35"/>
      <c r="F74" s="72" t="str">
        <f t="shared" si="106"/>
        <v>YES</v>
      </c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</row>
    <row r="75" ht="15.75" customHeight="1">
      <c r="A75" s="24">
        <f t="shared" si="104"/>
        <v>5</v>
      </c>
      <c r="B75" s="24" t="s">
        <v>221</v>
      </c>
      <c r="D75" s="60">
        <f t="shared" si="105"/>
        <v>113</v>
      </c>
      <c r="E75" s="35"/>
      <c r="F75" s="72" t="str">
        <f t="shared" si="106"/>
        <v>YES</v>
      </c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</row>
    <row r="76" ht="15.75" customHeight="1">
      <c r="A76" s="24">
        <f t="shared" si="104"/>
        <v>6</v>
      </c>
      <c r="B76" s="24" t="s">
        <v>217</v>
      </c>
      <c r="D76" s="60">
        <f t="shared" si="105"/>
        <v>43</v>
      </c>
      <c r="E76" s="35"/>
      <c r="F76" s="72" t="str">
        <f t="shared" si="106"/>
        <v>YES</v>
      </c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</row>
    <row r="77" ht="15.75" customHeight="1">
      <c r="A77" s="24">
        <f t="shared" si="104"/>
        <v>7</v>
      </c>
      <c r="B77" s="24" t="s">
        <v>225</v>
      </c>
      <c r="D77" s="60">
        <f t="shared" si="105"/>
        <v>39</v>
      </c>
      <c r="E77" s="35"/>
      <c r="F77" s="72" t="str">
        <f t="shared" si="106"/>
        <v>YES</v>
      </c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</row>
    <row r="78" ht="15.75" customHeight="1">
      <c r="A78" s="24">
        <f t="shared" si="104"/>
        <v>8</v>
      </c>
      <c r="B78" s="24" t="s">
        <v>214</v>
      </c>
      <c r="D78" s="60">
        <f t="shared" si="105"/>
        <v>26</v>
      </c>
      <c r="E78" s="35"/>
      <c r="F78" s="72" t="str">
        <f t="shared" si="106"/>
        <v>YES</v>
      </c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</row>
    <row r="79" ht="15.75" customHeight="1">
      <c r="A79" s="24">
        <f t="shared" si="104"/>
        <v>9</v>
      </c>
      <c r="B79" s="24" t="s">
        <v>223</v>
      </c>
      <c r="D79" s="60">
        <f t="shared" si="105"/>
        <v>21</v>
      </c>
      <c r="E79" s="35"/>
      <c r="F79" s="72" t="str">
        <f t="shared" si="106"/>
        <v>YES</v>
      </c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ht="15.75" customHeight="1">
      <c r="A80" s="24">
        <f t="shared" si="104"/>
        <v>10</v>
      </c>
      <c r="B80" s="24" t="s">
        <v>222</v>
      </c>
      <c r="D80" s="60">
        <f t="shared" si="105"/>
        <v>20</v>
      </c>
      <c r="E80" s="35"/>
      <c r="F80" s="72" t="str">
        <f t="shared" si="106"/>
        <v>YES</v>
      </c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ht="15.75" customHeight="1">
      <c r="A81" s="24">
        <f t="shared" si="104"/>
        <v>11</v>
      </c>
      <c r="B81" s="24" t="s">
        <v>226</v>
      </c>
      <c r="D81" s="60">
        <f t="shared" si="105"/>
        <v>19</v>
      </c>
      <c r="E81" s="35"/>
      <c r="F81" s="72" t="str">
        <f t="shared" si="106"/>
        <v>YES</v>
      </c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ht="15.75" customHeight="1">
      <c r="A82" s="24">
        <f t="shared" si="104"/>
        <v>12</v>
      </c>
      <c r="B82" s="24" t="s">
        <v>229</v>
      </c>
      <c r="D82" s="60">
        <f t="shared" si="105"/>
        <v>16</v>
      </c>
      <c r="E82" s="35"/>
      <c r="F82" s="72" t="str">
        <f t="shared" si="106"/>
        <v>NO</v>
      </c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ht="15.75" customHeight="1">
      <c r="A83" s="24">
        <f t="shared" si="104"/>
        <v>13</v>
      </c>
      <c r="B83" s="24" t="s">
        <v>227</v>
      </c>
      <c r="D83" s="60">
        <f t="shared" si="105"/>
        <v>16</v>
      </c>
      <c r="E83" s="35"/>
      <c r="F83" s="72" t="str">
        <f t="shared" si="106"/>
        <v>YES</v>
      </c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ht="15.75" customHeight="1">
      <c r="A84" s="24">
        <f t="shared" si="104"/>
        <v>14</v>
      </c>
      <c r="B84" s="24" t="s">
        <v>224</v>
      </c>
      <c r="D84" s="60">
        <f t="shared" si="105"/>
        <v>15</v>
      </c>
      <c r="E84" s="35"/>
      <c r="F84" s="72" t="str">
        <f t="shared" si="106"/>
        <v>YES</v>
      </c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ht="15.75" customHeight="1">
      <c r="A85" s="24">
        <f t="shared" si="104"/>
        <v>15</v>
      </c>
      <c r="B85" s="24" t="s">
        <v>218</v>
      </c>
      <c r="D85" s="60">
        <f t="shared" si="105"/>
        <v>8</v>
      </c>
      <c r="E85" s="35"/>
      <c r="F85" s="72" t="str">
        <f t="shared" si="106"/>
        <v>YES</v>
      </c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ht="15.75" customHeight="1">
      <c r="A86" s="24">
        <f t="shared" si="104"/>
        <v>16</v>
      </c>
      <c r="B86" s="24" t="s">
        <v>234</v>
      </c>
      <c r="D86" s="60">
        <f t="shared" si="105"/>
        <v>0</v>
      </c>
      <c r="E86" s="35"/>
      <c r="F86" s="72" t="str">
        <f t="shared" si="106"/>
        <v>NO</v>
      </c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ht="15.75" customHeight="1">
      <c r="A87" s="24">
        <f t="shared" si="104"/>
        <v>17</v>
      </c>
      <c r="B87" s="24" t="s">
        <v>231</v>
      </c>
      <c r="D87" s="60">
        <f t="shared" si="105"/>
        <v>2</v>
      </c>
      <c r="E87" s="35"/>
      <c r="F87" s="72" t="str">
        <f t="shared" si="106"/>
        <v>NO</v>
      </c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  <row r="88" ht="15.75" customHeight="1">
      <c r="A88" s="24">
        <f t="shared" si="104"/>
        <v>18</v>
      </c>
      <c r="B88" s="24" t="s">
        <v>230</v>
      </c>
      <c r="D88" s="60">
        <f t="shared" si="105"/>
        <v>6</v>
      </c>
      <c r="E88" s="35"/>
      <c r="F88" s="72" t="str">
        <f t="shared" si="106"/>
        <v>NO</v>
      </c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</row>
    <row r="89" ht="15.75" customHeight="1">
      <c r="A89" s="24">
        <f t="shared" si="104"/>
        <v>19</v>
      </c>
      <c r="B89" s="24" t="s">
        <v>228</v>
      </c>
      <c r="D89" s="60">
        <f t="shared" si="105"/>
        <v>0</v>
      </c>
      <c r="E89" s="35"/>
      <c r="F89" s="72" t="str">
        <f t="shared" si="106"/>
        <v>NO</v>
      </c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</row>
    <row r="90" ht="15.75" customHeight="1">
      <c r="D90" s="74">
        <f>SUM(D71:D89)</f>
        <v>843</v>
      </c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</row>
    <row r="91" ht="15.75" customHeight="1">
      <c r="D91" s="60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</row>
    <row r="92" ht="15.75" customHeight="1">
      <c r="D92" s="60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</row>
    <row r="93" ht="15.75" customHeight="1">
      <c r="D93" s="60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</row>
    <row r="94" ht="15.75" customHeight="1">
      <c r="D94" s="60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</row>
    <row r="95" ht="15.75" customHeight="1">
      <c r="D95" s="60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</row>
    <row r="96" ht="15.75" customHeight="1">
      <c r="D96" s="60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</row>
    <row r="97" ht="15.75" customHeight="1">
      <c r="D97" s="60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</row>
    <row r="98" ht="15.75" customHeight="1">
      <c r="D98" s="60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</row>
    <row r="99" ht="15.75" customHeight="1">
      <c r="D99" s="60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</row>
    <row r="100" ht="15.75" customHeight="1">
      <c r="D100" s="60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</row>
    <row r="101" ht="15.75" customHeight="1">
      <c r="D101" s="60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</row>
    <row r="102" ht="15.75" customHeight="1">
      <c r="D102" s="60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</row>
    <row r="103" ht="15.75" customHeight="1">
      <c r="D103" s="60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</row>
    <row r="104" ht="15.75" customHeight="1">
      <c r="D104" s="60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</row>
    <row r="105" ht="15.75" customHeight="1">
      <c r="D105" s="60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</row>
    <row r="106" ht="15.75" customHeight="1">
      <c r="D106" s="60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</row>
    <row r="107" ht="15.75" customHeight="1">
      <c r="D107" s="60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</row>
    <row r="108" ht="15.75" customHeight="1">
      <c r="D108" s="60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</row>
    <row r="109" ht="15.75" customHeight="1">
      <c r="D109" s="60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</row>
    <row r="110" ht="15.75" customHeight="1">
      <c r="D110" s="60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</row>
    <row r="111" ht="15.75" customHeight="1">
      <c r="D111" s="60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</row>
    <row r="112" ht="15.75" customHeight="1">
      <c r="D112" s="60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</row>
    <row r="113" ht="15.75" customHeight="1">
      <c r="D113" s="60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</row>
    <row r="114" ht="15.75" customHeight="1">
      <c r="D114" s="60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</row>
    <row r="115" ht="15.75" customHeight="1">
      <c r="D115" s="60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</row>
    <row r="116" ht="15.75" customHeight="1">
      <c r="D116" s="60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</row>
    <row r="117" ht="15.75" customHeight="1">
      <c r="D117" s="60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</row>
    <row r="118" ht="15.75" customHeight="1">
      <c r="D118" s="60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</row>
    <row r="119" ht="15.75" customHeight="1">
      <c r="D119" s="60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</row>
    <row r="120" ht="15.75" customHeight="1">
      <c r="D120" s="60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</row>
    <row r="121" ht="15.75" customHeight="1">
      <c r="D121" s="60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</row>
    <row r="122" ht="15.75" customHeight="1">
      <c r="D122" s="60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</row>
    <row r="123" ht="15.75" customHeight="1">
      <c r="D123" s="60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</row>
    <row r="124" ht="15.75" customHeight="1">
      <c r="D124" s="60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</row>
    <row r="125" ht="15.75" customHeight="1">
      <c r="D125" s="60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</row>
    <row r="126" ht="15.75" customHeight="1">
      <c r="D126" s="60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</row>
    <row r="127" ht="15.75" customHeight="1">
      <c r="D127" s="60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</row>
    <row r="128" ht="15.75" customHeight="1">
      <c r="D128" s="60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</row>
    <row r="129" ht="15.75" customHeight="1">
      <c r="D129" s="60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</row>
    <row r="130" ht="15.75" customHeight="1">
      <c r="D130" s="60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</row>
    <row r="131" ht="15.75" customHeight="1">
      <c r="D131" s="60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</row>
    <row r="132" ht="15.75" customHeight="1">
      <c r="D132" s="60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</row>
    <row r="133" ht="15.75" customHeight="1">
      <c r="D133" s="60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</row>
    <row r="134" ht="15.75" customHeight="1">
      <c r="D134" s="60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</row>
    <row r="135" ht="15.75" customHeight="1">
      <c r="D135" s="60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</row>
    <row r="136" ht="15.75" customHeight="1">
      <c r="D136" s="60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</row>
    <row r="137" ht="15.75" customHeight="1">
      <c r="D137" s="60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</row>
    <row r="138" ht="15.75" customHeight="1">
      <c r="D138" s="60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</row>
    <row r="139" ht="15.75" customHeight="1">
      <c r="D139" s="60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</row>
    <row r="140" ht="15.75" customHeight="1">
      <c r="D140" s="60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</row>
    <row r="141" ht="15.75" customHeight="1">
      <c r="D141" s="60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</row>
    <row r="142" ht="15.75" customHeight="1">
      <c r="D142" s="60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</row>
    <row r="143" ht="15.75" customHeight="1">
      <c r="D143" s="60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</row>
    <row r="144" ht="15.75" customHeight="1">
      <c r="D144" s="60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</row>
    <row r="145" ht="15.75" customHeight="1">
      <c r="D145" s="60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</row>
    <row r="146" ht="15.75" customHeight="1">
      <c r="D146" s="60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</row>
    <row r="147" ht="15.75" customHeight="1">
      <c r="D147" s="60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</row>
    <row r="148" ht="15.75" customHeight="1">
      <c r="D148" s="60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</row>
    <row r="149" ht="15.75" customHeight="1">
      <c r="D149" s="60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</row>
    <row r="150" ht="15.75" customHeight="1">
      <c r="D150" s="60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</row>
    <row r="151" ht="15.75" customHeight="1">
      <c r="D151" s="60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</row>
    <row r="152" ht="15.75" customHeight="1">
      <c r="D152" s="60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</row>
    <row r="153" ht="15.75" customHeight="1">
      <c r="D153" s="60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</row>
    <row r="154" ht="15.75" customHeight="1">
      <c r="D154" s="60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</row>
    <row r="155" ht="15.75" customHeight="1">
      <c r="D155" s="60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</row>
    <row r="156" ht="15.75" customHeight="1">
      <c r="D156" s="60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</row>
    <row r="157" ht="15.75" customHeight="1">
      <c r="D157" s="60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</row>
    <row r="158" ht="15.75" customHeight="1">
      <c r="D158" s="60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</row>
    <row r="159" ht="15.75" customHeight="1">
      <c r="D159" s="60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</row>
    <row r="160" ht="15.75" customHeight="1">
      <c r="D160" s="60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</row>
    <row r="161" ht="15.75" customHeight="1">
      <c r="D161" s="60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</row>
    <row r="162" ht="15.75" customHeight="1">
      <c r="D162" s="60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</row>
    <row r="163" ht="15.75" customHeight="1">
      <c r="D163" s="60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</row>
    <row r="164" ht="15.75" customHeight="1">
      <c r="D164" s="60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</row>
    <row r="165" ht="15.75" customHeight="1">
      <c r="D165" s="60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</row>
    <row r="166" ht="15.75" customHeight="1">
      <c r="D166" s="60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</row>
    <row r="167" ht="15.75" customHeight="1">
      <c r="D167" s="60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</row>
    <row r="168" ht="15.75" customHeight="1">
      <c r="D168" s="60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</row>
    <row r="169" ht="15.75" customHeight="1">
      <c r="D169" s="60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</row>
    <row r="170" ht="15.75" customHeight="1">
      <c r="D170" s="60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</row>
    <row r="171" ht="15.75" customHeight="1">
      <c r="D171" s="60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</row>
    <row r="172" ht="15.75" customHeight="1">
      <c r="D172" s="60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</row>
    <row r="173" ht="15.75" customHeight="1">
      <c r="D173" s="60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</row>
    <row r="174" ht="15.75" customHeight="1">
      <c r="D174" s="60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</row>
    <row r="175" ht="15.75" customHeight="1">
      <c r="D175" s="60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</row>
    <row r="176" ht="15.75" customHeight="1">
      <c r="D176" s="60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</row>
    <row r="177" ht="15.75" customHeight="1">
      <c r="D177" s="60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</row>
    <row r="178" ht="15.75" customHeight="1">
      <c r="D178" s="60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</row>
    <row r="179" ht="15.75" customHeight="1">
      <c r="D179" s="60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</row>
    <row r="180" ht="15.75" customHeight="1">
      <c r="D180" s="60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</row>
    <row r="181" ht="15.75" customHeight="1">
      <c r="D181" s="60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</row>
    <row r="182" ht="15.75" customHeight="1">
      <c r="D182" s="60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</row>
    <row r="183" ht="15.75" customHeight="1">
      <c r="D183" s="60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</row>
    <row r="184" ht="15.75" customHeight="1">
      <c r="D184" s="60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</row>
    <row r="185" ht="15.75" customHeight="1">
      <c r="D185" s="60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</row>
    <row r="186" ht="15.75" customHeight="1">
      <c r="D186" s="60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</row>
    <row r="187" ht="15.75" customHeight="1">
      <c r="D187" s="60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</row>
    <row r="188" ht="15.75" customHeight="1">
      <c r="D188" s="60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</row>
    <row r="189" ht="15.75" customHeight="1">
      <c r="D189" s="60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</row>
    <row r="190" ht="15.75" customHeight="1">
      <c r="D190" s="60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</row>
    <row r="191" ht="15.75" customHeight="1">
      <c r="D191" s="60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</row>
    <row r="192" ht="15.75" customHeight="1">
      <c r="D192" s="60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</row>
    <row r="193" ht="15.75" customHeight="1">
      <c r="D193" s="60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</row>
    <row r="194" ht="15.75" customHeight="1">
      <c r="D194" s="60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</row>
    <row r="195" ht="15.75" customHeight="1">
      <c r="D195" s="60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</row>
    <row r="196" ht="15.75" customHeight="1">
      <c r="D196" s="60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</row>
    <row r="197" ht="15.75" customHeight="1">
      <c r="D197" s="60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</row>
    <row r="198" ht="15.75" customHeight="1">
      <c r="D198" s="60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</row>
    <row r="199" ht="15.75" customHeight="1">
      <c r="D199" s="60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</row>
    <row r="200" ht="15.75" customHeight="1">
      <c r="D200" s="60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</row>
    <row r="201" ht="15.75" customHeight="1">
      <c r="D201" s="60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</row>
    <row r="202" ht="15.75" customHeight="1">
      <c r="D202" s="60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</row>
    <row r="203" ht="15.75" customHeight="1">
      <c r="D203" s="60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</row>
    <row r="204" ht="15.75" customHeight="1">
      <c r="D204" s="60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</row>
    <row r="205" ht="15.75" customHeight="1">
      <c r="D205" s="60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</row>
    <row r="206" ht="15.75" customHeight="1">
      <c r="D206" s="60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</row>
    <row r="207" ht="15.75" customHeight="1">
      <c r="D207" s="60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</row>
    <row r="208" ht="15.75" customHeight="1">
      <c r="D208" s="60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</row>
    <row r="209" ht="15.75" customHeight="1">
      <c r="D209" s="60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</row>
    <row r="210" ht="15.75" customHeight="1">
      <c r="D210" s="60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</row>
    <row r="211" ht="15.75" customHeight="1">
      <c r="D211" s="60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</row>
    <row r="212" ht="15.75" customHeight="1">
      <c r="D212" s="60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</row>
    <row r="213" ht="15.75" customHeight="1">
      <c r="D213" s="60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</row>
    <row r="214" ht="15.75" customHeight="1">
      <c r="D214" s="60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</row>
    <row r="215" ht="15.75" customHeight="1">
      <c r="D215" s="60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</row>
    <row r="216" ht="15.75" customHeight="1">
      <c r="D216" s="60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</row>
    <row r="217" ht="15.75" customHeight="1">
      <c r="D217" s="60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</row>
    <row r="218" ht="15.75" customHeight="1">
      <c r="D218" s="60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</row>
    <row r="219" ht="15.75" customHeight="1">
      <c r="D219" s="60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</row>
    <row r="220" ht="15.75" customHeight="1">
      <c r="D220" s="60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</row>
    <row r="221" ht="15.75" customHeight="1">
      <c r="D221" s="60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</row>
    <row r="222" ht="15.75" customHeight="1">
      <c r="D222" s="60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</row>
    <row r="223" ht="15.75" customHeight="1">
      <c r="D223" s="60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</row>
    <row r="224" ht="15.75" customHeight="1">
      <c r="D224" s="60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</row>
    <row r="225" ht="15.75" customHeight="1">
      <c r="D225" s="60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</row>
    <row r="226" ht="15.75" customHeight="1">
      <c r="D226" s="60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</row>
    <row r="227" ht="15.75" customHeight="1">
      <c r="D227" s="60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</row>
    <row r="228" ht="15.75" customHeight="1">
      <c r="D228" s="60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</row>
    <row r="229" ht="15.75" customHeight="1">
      <c r="D229" s="60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</row>
    <row r="230" ht="15.75" customHeight="1">
      <c r="D230" s="60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</row>
    <row r="231" ht="15.75" customHeight="1">
      <c r="D231" s="60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</row>
    <row r="232" ht="15.75" customHeight="1">
      <c r="D232" s="60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</row>
    <row r="233" ht="15.75" customHeight="1">
      <c r="D233" s="60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</row>
    <row r="234" ht="15.75" customHeight="1">
      <c r="D234" s="60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</row>
    <row r="235" ht="15.75" customHeight="1">
      <c r="D235" s="60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</row>
    <row r="236" ht="15.75" customHeight="1">
      <c r="D236" s="60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</row>
    <row r="237" ht="15.75" customHeight="1">
      <c r="D237" s="60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</row>
    <row r="238" ht="15.75" customHeight="1">
      <c r="D238" s="60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</row>
    <row r="239" ht="15.75" customHeight="1">
      <c r="D239" s="60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</row>
    <row r="240" ht="15.75" customHeight="1">
      <c r="D240" s="60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</row>
    <row r="241" ht="15.75" customHeight="1">
      <c r="D241" s="60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</row>
    <row r="242" ht="15.75" customHeight="1">
      <c r="D242" s="60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</row>
    <row r="243" ht="15.75" customHeight="1">
      <c r="D243" s="60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</row>
    <row r="244" ht="15.75" customHeight="1">
      <c r="D244" s="60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</row>
    <row r="245" ht="15.75" customHeight="1">
      <c r="D245" s="60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</row>
    <row r="246" ht="15.75" customHeight="1">
      <c r="D246" s="60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</row>
    <row r="247" ht="15.75" customHeight="1">
      <c r="D247" s="60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</row>
    <row r="248" ht="15.75" customHeight="1">
      <c r="D248" s="60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</row>
    <row r="249" ht="15.75" customHeight="1">
      <c r="D249" s="60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</row>
    <row r="250" ht="15.75" customHeight="1">
      <c r="D250" s="60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</row>
    <row r="251" ht="15.75" customHeight="1">
      <c r="D251" s="60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</row>
    <row r="252" ht="15.75" customHeight="1">
      <c r="D252" s="60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</row>
    <row r="253" ht="15.75" customHeight="1">
      <c r="D253" s="60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</row>
    <row r="254" ht="15.75" customHeight="1">
      <c r="D254" s="60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</row>
    <row r="255" ht="15.75" customHeight="1">
      <c r="D255" s="60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</row>
    <row r="256" ht="15.75" customHeight="1">
      <c r="D256" s="60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</row>
    <row r="257" ht="15.75" customHeight="1">
      <c r="D257" s="60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</row>
    <row r="258" ht="15.75" customHeight="1">
      <c r="D258" s="60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</row>
    <row r="259" ht="15.75" customHeight="1">
      <c r="D259" s="60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</row>
    <row r="260" ht="15.75" customHeight="1">
      <c r="D260" s="60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</row>
    <row r="261" ht="15.75" customHeight="1">
      <c r="D261" s="60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</row>
    <row r="262" ht="15.75" customHeight="1">
      <c r="D262" s="60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</row>
    <row r="263" ht="15.75" customHeight="1">
      <c r="D263" s="60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</row>
    <row r="264" ht="15.75" customHeight="1">
      <c r="D264" s="60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</row>
    <row r="265" ht="15.75" customHeight="1">
      <c r="D265" s="60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</row>
    <row r="266" ht="15.75" customHeight="1">
      <c r="D266" s="60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</row>
    <row r="267" ht="15.75" customHeight="1">
      <c r="D267" s="60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</row>
    <row r="268" ht="15.75" customHeight="1">
      <c r="D268" s="60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</row>
    <row r="269" ht="15.75" customHeight="1">
      <c r="D269" s="60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</row>
    <row r="270" ht="15.75" customHeight="1">
      <c r="D270" s="60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</row>
    <row r="271" ht="15.75" customHeight="1">
      <c r="D271" s="60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</row>
    <row r="272" ht="15.75" customHeight="1">
      <c r="D272" s="60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</row>
    <row r="273" ht="15.75" customHeight="1">
      <c r="D273" s="60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</row>
    <row r="274" ht="15.75" customHeight="1">
      <c r="D274" s="60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</row>
    <row r="275" ht="15.75" customHeight="1">
      <c r="D275" s="60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</row>
    <row r="276" ht="15.75" customHeight="1">
      <c r="D276" s="60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</row>
    <row r="277" ht="15.75" customHeight="1">
      <c r="D277" s="60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</row>
    <row r="278" ht="15.75" customHeight="1">
      <c r="D278" s="60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</row>
    <row r="279" ht="15.75" customHeight="1">
      <c r="D279" s="60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</row>
    <row r="280" ht="15.75" customHeight="1">
      <c r="D280" s="60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</row>
    <row r="281" ht="15.75" customHeight="1">
      <c r="D281" s="60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</row>
    <row r="282" ht="15.75" customHeight="1">
      <c r="D282" s="60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</row>
    <row r="283" ht="15.75" customHeight="1">
      <c r="D283" s="60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</row>
    <row r="284" ht="15.75" customHeight="1">
      <c r="D284" s="60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</row>
    <row r="285" ht="15.75" customHeight="1">
      <c r="D285" s="60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</row>
    <row r="286" ht="15.75" customHeight="1">
      <c r="D286" s="60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</row>
    <row r="287" ht="15.75" customHeight="1">
      <c r="D287" s="60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</row>
    <row r="288" ht="15.75" customHeight="1">
      <c r="D288" s="60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</row>
    <row r="289" ht="15.75" customHeight="1">
      <c r="D289" s="60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</row>
    <row r="290" ht="15.75" customHeight="1">
      <c r="D290" s="60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</row>
    <row r="291" ht="15.75" customHeight="1">
      <c r="D291" s="60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</row>
    <row r="292" ht="15.75" customHeight="1">
      <c r="D292" s="60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</row>
    <row r="293" ht="15.75" customHeight="1">
      <c r="D293" s="60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</row>
    <row r="294" ht="15.75" customHeight="1">
      <c r="D294" s="60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</row>
    <row r="295" ht="15.75" customHeight="1">
      <c r="D295" s="60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</row>
    <row r="296" ht="15.75" customHeight="1">
      <c r="D296" s="60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</row>
    <row r="297" ht="15.75" customHeight="1">
      <c r="D297" s="60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</row>
    <row r="298" ht="15.75" customHeight="1">
      <c r="D298" s="60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</row>
    <row r="299" ht="15.75" customHeight="1">
      <c r="D299" s="60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</row>
    <row r="300" ht="15.75" customHeight="1">
      <c r="D300" s="60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</row>
    <row r="301" ht="15.75" customHeight="1">
      <c r="D301" s="60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</row>
    <row r="302" ht="15.75" customHeight="1">
      <c r="D302" s="60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</row>
    <row r="303" ht="15.75" customHeight="1">
      <c r="D303" s="60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</row>
    <row r="304" ht="15.75" customHeight="1">
      <c r="D304" s="60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</row>
    <row r="305" ht="15.75" customHeight="1">
      <c r="D305" s="60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</row>
    <row r="306" ht="15.75" customHeight="1">
      <c r="D306" s="60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</row>
    <row r="307" ht="15.75" customHeight="1">
      <c r="D307" s="60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</row>
    <row r="308" ht="15.75" customHeight="1">
      <c r="D308" s="60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</row>
    <row r="309" ht="15.75" customHeight="1">
      <c r="D309" s="60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</row>
    <row r="310" ht="15.75" customHeight="1">
      <c r="D310" s="60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</row>
    <row r="311" ht="15.75" customHeight="1">
      <c r="D311" s="60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</row>
    <row r="312" ht="15.75" customHeight="1">
      <c r="D312" s="60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</row>
    <row r="313" ht="15.75" customHeight="1">
      <c r="D313" s="60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</row>
    <row r="314" ht="15.75" customHeight="1">
      <c r="D314" s="60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</row>
    <row r="315" ht="15.75" customHeight="1">
      <c r="D315" s="60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</row>
    <row r="316" ht="15.75" customHeight="1">
      <c r="D316" s="60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</row>
    <row r="317" ht="15.75" customHeight="1">
      <c r="D317" s="60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</row>
    <row r="318" ht="15.75" customHeight="1">
      <c r="D318" s="60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</row>
    <row r="319" ht="15.75" customHeight="1">
      <c r="D319" s="60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</row>
    <row r="320" ht="15.75" customHeight="1">
      <c r="D320" s="60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</row>
    <row r="321" ht="15.75" customHeight="1">
      <c r="D321" s="60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</row>
    <row r="322" ht="15.75" customHeight="1">
      <c r="D322" s="60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</row>
    <row r="323" ht="15.75" customHeight="1">
      <c r="D323" s="60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</row>
    <row r="324" ht="15.75" customHeight="1">
      <c r="D324" s="60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</row>
    <row r="325" ht="15.75" customHeight="1">
      <c r="D325" s="60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</row>
    <row r="326" ht="15.75" customHeight="1">
      <c r="D326" s="60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</row>
    <row r="327" ht="15.75" customHeight="1">
      <c r="D327" s="60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</row>
    <row r="328" ht="15.75" customHeight="1">
      <c r="D328" s="60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</row>
    <row r="329" ht="15.75" customHeight="1">
      <c r="D329" s="60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</row>
    <row r="330" ht="15.75" customHeight="1">
      <c r="D330" s="60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</row>
    <row r="331" ht="15.75" customHeight="1">
      <c r="D331" s="60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</row>
    <row r="332" ht="15.75" customHeight="1">
      <c r="D332" s="60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</row>
    <row r="333" ht="15.75" customHeight="1">
      <c r="D333" s="60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</row>
    <row r="334" ht="15.75" customHeight="1">
      <c r="D334" s="60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</row>
    <row r="335" ht="15.75" customHeight="1">
      <c r="D335" s="60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</row>
    <row r="336" ht="15.75" customHeight="1">
      <c r="D336" s="60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</row>
    <row r="337" ht="15.75" customHeight="1">
      <c r="D337" s="60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</row>
    <row r="338" ht="15.75" customHeight="1">
      <c r="D338" s="60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</row>
    <row r="339" ht="15.75" customHeight="1">
      <c r="D339" s="60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</row>
    <row r="340" ht="15.75" customHeight="1">
      <c r="D340" s="60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</row>
    <row r="341" ht="15.75" customHeight="1">
      <c r="D341" s="60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</row>
    <row r="342" ht="15.75" customHeight="1">
      <c r="D342" s="60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</row>
    <row r="343" ht="15.75" customHeight="1">
      <c r="D343" s="60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</row>
    <row r="344" ht="15.75" customHeight="1">
      <c r="D344" s="60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</row>
    <row r="345" ht="15.75" customHeight="1">
      <c r="D345" s="60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</row>
    <row r="346" ht="15.75" customHeight="1">
      <c r="D346" s="60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</row>
    <row r="347" ht="15.75" customHeight="1">
      <c r="D347" s="60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</row>
    <row r="348" ht="15.75" customHeight="1">
      <c r="D348" s="60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</row>
    <row r="349" ht="15.75" customHeight="1">
      <c r="D349" s="60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</row>
    <row r="350" ht="15.75" customHeight="1">
      <c r="D350" s="60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</row>
    <row r="351" ht="15.75" customHeight="1">
      <c r="D351" s="60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</row>
    <row r="352" ht="15.75" customHeight="1">
      <c r="D352" s="60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</row>
    <row r="353" ht="15.75" customHeight="1">
      <c r="D353" s="60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</row>
    <row r="354" ht="15.75" customHeight="1">
      <c r="D354" s="60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</row>
    <row r="355" ht="15.75" customHeight="1">
      <c r="D355" s="60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</row>
    <row r="356" ht="15.75" customHeight="1">
      <c r="D356" s="60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</row>
    <row r="357" ht="15.75" customHeight="1">
      <c r="D357" s="60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</row>
    <row r="358" ht="15.75" customHeight="1">
      <c r="D358" s="60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</row>
    <row r="359" ht="15.75" customHeight="1">
      <c r="D359" s="60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</row>
    <row r="360" ht="15.75" customHeight="1">
      <c r="D360" s="60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</row>
    <row r="361" ht="15.75" customHeight="1">
      <c r="D361" s="60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</row>
    <row r="362" ht="15.75" customHeight="1">
      <c r="D362" s="60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</row>
    <row r="363" ht="15.75" customHeight="1">
      <c r="D363" s="60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</row>
    <row r="364" ht="15.75" customHeight="1">
      <c r="D364" s="60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</row>
    <row r="365" ht="15.75" customHeight="1">
      <c r="D365" s="60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</row>
    <row r="366" ht="15.75" customHeight="1">
      <c r="D366" s="60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</row>
    <row r="367" ht="15.75" customHeight="1">
      <c r="D367" s="60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</row>
    <row r="368" ht="15.75" customHeight="1">
      <c r="D368" s="60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</row>
    <row r="369" ht="15.75" customHeight="1">
      <c r="D369" s="60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</row>
    <row r="370" ht="15.75" customHeight="1">
      <c r="D370" s="60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</row>
    <row r="371" ht="15.75" customHeight="1">
      <c r="D371" s="60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</row>
    <row r="372" ht="15.75" customHeight="1">
      <c r="D372" s="60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</row>
    <row r="373" ht="15.75" customHeight="1">
      <c r="D373" s="60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</row>
    <row r="374" ht="15.75" customHeight="1">
      <c r="D374" s="60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</row>
    <row r="375" ht="15.75" customHeight="1">
      <c r="D375" s="60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</row>
    <row r="376" ht="15.75" customHeight="1">
      <c r="D376" s="60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</row>
    <row r="377" ht="15.75" customHeight="1">
      <c r="D377" s="60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</row>
    <row r="378" ht="15.75" customHeight="1">
      <c r="D378" s="60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</row>
    <row r="379" ht="15.75" customHeight="1">
      <c r="D379" s="60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</row>
    <row r="380" ht="15.75" customHeight="1">
      <c r="D380" s="60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</row>
    <row r="381" ht="15.75" customHeight="1">
      <c r="D381" s="60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</row>
    <row r="382" ht="15.75" customHeight="1">
      <c r="D382" s="60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</row>
    <row r="383" ht="15.75" customHeight="1">
      <c r="D383" s="60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</row>
    <row r="384" ht="15.75" customHeight="1">
      <c r="D384" s="60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</row>
    <row r="385" ht="15.75" customHeight="1">
      <c r="D385" s="60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</row>
    <row r="386" ht="15.75" customHeight="1">
      <c r="D386" s="60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</row>
    <row r="387" ht="15.75" customHeight="1">
      <c r="D387" s="60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</row>
    <row r="388" ht="15.75" customHeight="1">
      <c r="D388" s="60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</row>
    <row r="389" ht="15.75" customHeight="1">
      <c r="D389" s="60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</row>
    <row r="390" ht="15.75" customHeight="1">
      <c r="D390" s="60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</row>
    <row r="391" ht="15.75" customHeight="1">
      <c r="D391" s="60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</row>
    <row r="392" ht="15.75" customHeight="1">
      <c r="D392" s="60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</row>
    <row r="393" ht="15.75" customHeight="1">
      <c r="D393" s="60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</row>
    <row r="394" ht="15.75" customHeight="1">
      <c r="D394" s="60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</row>
    <row r="395" ht="15.75" customHeight="1">
      <c r="D395" s="60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</row>
    <row r="396" ht="15.75" customHeight="1">
      <c r="D396" s="60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</row>
    <row r="397" ht="15.75" customHeight="1">
      <c r="D397" s="60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</row>
    <row r="398" ht="15.75" customHeight="1">
      <c r="D398" s="60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</row>
    <row r="399" ht="15.75" customHeight="1">
      <c r="D399" s="60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</row>
    <row r="400" ht="15.75" customHeight="1">
      <c r="D400" s="60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</row>
    <row r="401" ht="15.75" customHeight="1">
      <c r="D401" s="60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</row>
    <row r="402" ht="15.75" customHeight="1">
      <c r="D402" s="60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</row>
    <row r="403" ht="15.75" customHeight="1">
      <c r="D403" s="60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</row>
    <row r="404" ht="15.75" customHeight="1">
      <c r="D404" s="60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</row>
    <row r="405" ht="15.75" customHeight="1">
      <c r="D405" s="60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</row>
    <row r="406" ht="15.75" customHeight="1">
      <c r="D406" s="60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</row>
    <row r="407" ht="15.75" customHeight="1">
      <c r="D407" s="60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</row>
    <row r="408" ht="15.75" customHeight="1">
      <c r="D408" s="60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</row>
    <row r="409" ht="15.75" customHeight="1">
      <c r="D409" s="60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</row>
    <row r="410" ht="15.75" customHeight="1">
      <c r="D410" s="60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</row>
    <row r="411" ht="15.75" customHeight="1">
      <c r="D411" s="60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</row>
    <row r="412" ht="15.75" customHeight="1">
      <c r="D412" s="60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</row>
    <row r="413" ht="15.75" customHeight="1">
      <c r="D413" s="60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</row>
    <row r="414" ht="15.75" customHeight="1">
      <c r="D414" s="60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</row>
    <row r="415" ht="15.75" customHeight="1">
      <c r="D415" s="60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</row>
    <row r="416" ht="15.75" customHeight="1">
      <c r="D416" s="60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</row>
    <row r="417" ht="15.75" customHeight="1">
      <c r="D417" s="60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</row>
    <row r="418" ht="15.75" customHeight="1">
      <c r="D418" s="60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</row>
    <row r="419" ht="15.75" customHeight="1">
      <c r="D419" s="60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</row>
    <row r="420" ht="15.75" customHeight="1">
      <c r="D420" s="60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</row>
    <row r="421" ht="15.75" customHeight="1">
      <c r="D421" s="60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</row>
    <row r="422" ht="15.75" customHeight="1">
      <c r="D422" s="60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</row>
    <row r="423" ht="15.75" customHeight="1">
      <c r="D423" s="60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</row>
    <row r="424" ht="15.75" customHeight="1">
      <c r="D424" s="60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</row>
    <row r="425" ht="15.75" customHeight="1">
      <c r="D425" s="60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</row>
    <row r="426" ht="15.75" customHeight="1">
      <c r="D426" s="60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</row>
    <row r="427" ht="15.75" customHeight="1">
      <c r="D427" s="60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</row>
    <row r="428" ht="15.75" customHeight="1">
      <c r="D428" s="60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</row>
    <row r="429" ht="15.75" customHeight="1">
      <c r="D429" s="60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</row>
    <row r="430" ht="15.75" customHeight="1">
      <c r="D430" s="60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</row>
    <row r="431" ht="15.75" customHeight="1">
      <c r="D431" s="60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</row>
    <row r="432" ht="15.75" customHeight="1">
      <c r="D432" s="60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</row>
    <row r="433" ht="15.75" customHeight="1">
      <c r="D433" s="60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</row>
    <row r="434" ht="15.75" customHeight="1">
      <c r="D434" s="60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</row>
    <row r="435" ht="15.75" customHeight="1">
      <c r="D435" s="60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</row>
    <row r="436" ht="15.75" customHeight="1">
      <c r="D436" s="60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</row>
    <row r="437" ht="15.75" customHeight="1">
      <c r="D437" s="60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</row>
    <row r="438" ht="15.75" customHeight="1">
      <c r="D438" s="60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</row>
    <row r="439" ht="15.75" customHeight="1">
      <c r="D439" s="60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</row>
    <row r="440" ht="15.75" customHeight="1">
      <c r="D440" s="60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</row>
    <row r="441" ht="15.75" customHeight="1">
      <c r="D441" s="60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</row>
    <row r="442" ht="15.75" customHeight="1">
      <c r="D442" s="60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</row>
    <row r="443" ht="15.75" customHeight="1">
      <c r="D443" s="60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</row>
    <row r="444" ht="15.75" customHeight="1">
      <c r="D444" s="60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</row>
    <row r="445" ht="15.75" customHeight="1">
      <c r="D445" s="60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</row>
    <row r="446" ht="15.75" customHeight="1">
      <c r="D446" s="60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</row>
    <row r="447" ht="15.75" customHeight="1">
      <c r="D447" s="60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</row>
    <row r="448" ht="15.75" customHeight="1">
      <c r="D448" s="60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</row>
    <row r="449" ht="15.75" customHeight="1">
      <c r="D449" s="60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</row>
    <row r="450" ht="15.75" customHeight="1">
      <c r="D450" s="60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</row>
    <row r="451" ht="15.75" customHeight="1">
      <c r="D451" s="60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</row>
    <row r="452" ht="15.75" customHeight="1">
      <c r="D452" s="60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</row>
    <row r="453" ht="15.75" customHeight="1">
      <c r="D453" s="60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</row>
    <row r="454" ht="15.75" customHeight="1">
      <c r="D454" s="60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</row>
    <row r="455" ht="15.75" customHeight="1">
      <c r="D455" s="60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</row>
    <row r="456" ht="15.75" customHeight="1">
      <c r="D456" s="60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</row>
    <row r="457" ht="15.75" customHeight="1">
      <c r="D457" s="60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</row>
    <row r="458" ht="15.75" customHeight="1">
      <c r="D458" s="60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</row>
    <row r="459" ht="15.75" customHeight="1">
      <c r="D459" s="60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</row>
    <row r="460" ht="15.75" customHeight="1">
      <c r="D460" s="60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</row>
    <row r="461" ht="15.75" customHeight="1">
      <c r="D461" s="60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</row>
    <row r="462" ht="15.75" customHeight="1">
      <c r="D462" s="60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</row>
    <row r="463" ht="15.75" customHeight="1">
      <c r="D463" s="60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</row>
    <row r="464" ht="15.75" customHeight="1">
      <c r="D464" s="60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</row>
    <row r="465" ht="15.75" customHeight="1">
      <c r="D465" s="60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</row>
    <row r="466" ht="15.75" customHeight="1">
      <c r="D466" s="60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</row>
    <row r="467" ht="15.75" customHeight="1">
      <c r="D467" s="60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</row>
    <row r="468" ht="15.75" customHeight="1">
      <c r="D468" s="60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</row>
    <row r="469" ht="15.75" customHeight="1">
      <c r="D469" s="60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</row>
    <row r="470" ht="15.75" customHeight="1">
      <c r="D470" s="60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</row>
    <row r="471" ht="15.75" customHeight="1">
      <c r="D471" s="60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</row>
    <row r="472" ht="15.75" customHeight="1">
      <c r="D472" s="60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</row>
    <row r="473" ht="15.75" customHeight="1">
      <c r="D473" s="60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</row>
    <row r="474" ht="15.75" customHeight="1">
      <c r="D474" s="60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</row>
    <row r="475" ht="15.75" customHeight="1">
      <c r="D475" s="60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</row>
    <row r="476" ht="15.75" customHeight="1">
      <c r="D476" s="60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</row>
    <row r="477" ht="15.75" customHeight="1">
      <c r="D477" s="60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</row>
    <row r="478" ht="15.75" customHeight="1">
      <c r="D478" s="60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</row>
    <row r="479" ht="15.75" customHeight="1">
      <c r="D479" s="60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</row>
    <row r="480" ht="15.75" customHeight="1">
      <c r="D480" s="60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</row>
    <row r="481" ht="15.75" customHeight="1">
      <c r="D481" s="60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</row>
    <row r="482" ht="15.75" customHeight="1">
      <c r="D482" s="60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</row>
    <row r="483" ht="15.75" customHeight="1">
      <c r="D483" s="60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</row>
    <row r="484" ht="15.75" customHeight="1">
      <c r="D484" s="60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</row>
    <row r="485" ht="15.75" customHeight="1">
      <c r="D485" s="60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</row>
    <row r="486" ht="15.75" customHeight="1">
      <c r="D486" s="60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</row>
    <row r="487" ht="15.75" customHeight="1">
      <c r="D487" s="60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</row>
    <row r="488" ht="15.75" customHeight="1">
      <c r="D488" s="60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</row>
    <row r="489" ht="15.75" customHeight="1">
      <c r="D489" s="60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</row>
    <row r="490" ht="15.75" customHeight="1">
      <c r="D490" s="60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</row>
    <row r="491" ht="15.75" customHeight="1">
      <c r="D491" s="60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</row>
    <row r="492" ht="15.75" customHeight="1">
      <c r="D492" s="60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</row>
    <row r="493" ht="15.75" customHeight="1">
      <c r="D493" s="60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</row>
    <row r="494" ht="15.75" customHeight="1">
      <c r="D494" s="60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</row>
    <row r="495" ht="15.75" customHeight="1">
      <c r="D495" s="60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</row>
    <row r="496" ht="15.75" customHeight="1">
      <c r="D496" s="60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</row>
    <row r="497" ht="15.75" customHeight="1">
      <c r="D497" s="60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</row>
    <row r="498" ht="15.75" customHeight="1">
      <c r="D498" s="60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</row>
    <row r="499" ht="15.75" customHeight="1">
      <c r="D499" s="60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</row>
    <row r="500" ht="15.75" customHeight="1">
      <c r="D500" s="60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</row>
    <row r="501" ht="15.75" customHeight="1">
      <c r="D501" s="60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</row>
    <row r="502" ht="15.75" customHeight="1">
      <c r="D502" s="60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</row>
    <row r="503" ht="15.75" customHeight="1">
      <c r="D503" s="60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</row>
    <row r="504" ht="15.75" customHeight="1">
      <c r="D504" s="60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</row>
    <row r="505" ht="15.75" customHeight="1">
      <c r="D505" s="60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</row>
    <row r="506" ht="15.75" customHeight="1">
      <c r="D506" s="60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</row>
    <row r="507" ht="15.75" customHeight="1">
      <c r="D507" s="60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</row>
    <row r="508" ht="15.75" customHeight="1">
      <c r="D508" s="60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</row>
    <row r="509" ht="15.75" customHeight="1">
      <c r="D509" s="60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</row>
    <row r="510" ht="15.75" customHeight="1">
      <c r="D510" s="60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</row>
    <row r="511" ht="15.75" customHeight="1">
      <c r="D511" s="60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</row>
    <row r="512" ht="15.75" customHeight="1">
      <c r="D512" s="60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</row>
    <row r="513" ht="15.75" customHeight="1">
      <c r="D513" s="60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</row>
    <row r="514" ht="15.75" customHeight="1">
      <c r="D514" s="60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</row>
    <row r="515" ht="15.75" customHeight="1">
      <c r="D515" s="60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</row>
    <row r="516" ht="15.75" customHeight="1">
      <c r="D516" s="60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</row>
    <row r="517" ht="15.75" customHeight="1">
      <c r="D517" s="60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</row>
    <row r="518" ht="15.75" customHeight="1">
      <c r="D518" s="60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</row>
    <row r="519" ht="15.75" customHeight="1">
      <c r="D519" s="60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</row>
    <row r="520" ht="15.75" customHeight="1">
      <c r="D520" s="60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</row>
    <row r="521" ht="15.75" customHeight="1">
      <c r="D521" s="60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</row>
    <row r="522" ht="15.75" customHeight="1">
      <c r="D522" s="60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</row>
    <row r="523" ht="15.75" customHeight="1">
      <c r="D523" s="60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</row>
    <row r="524" ht="15.75" customHeight="1">
      <c r="D524" s="60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</row>
    <row r="525" ht="15.75" customHeight="1">
      <c r="D525" s="60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</row>
    <row r="526" ht="15.75" customHeight="1">
      <c r="D526" s="60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</row>
    <row r="527" ht="15.75" customHeight="1">
      <c r="D527" s="60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</row>
    <row r="528" ht="15.75" customHeight="1">
      <c r="D528" s="60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</row>
    <row r="529" ht="15.75" customHeight="1">
      <c r="D529" s="60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</row>
    <row r="530" ht="15.75" customHeight="1">
      <c r="D530" s="60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</row>
    <row r="531" ht="15.75" customHeight="1">
      <c r="D531" s="60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</row>
    <row r="532" ht="15.75" customHeight="1">
      <c r="D532" s="60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</row>
    <row r="533" ht="15.75" customHeight="1">
      <c r="D533" s="60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</row>
    <row r="534" ht="15.75" customHeight="1">
      <c r="D534" s="60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</row>
    <row r="535" ht="15.75" customHeight="1">
      <c r="D535" s="60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</row>
    <row r="536" ht="15.75" customHeight="1">
      <c r="D536" s="60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</row>
    <row r="537" ht="15.75" customHeight="1">
      <c r="D537" s="60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</row>
    <row r="538" ht="15.75" customHeight="1">
      <c r="D538" s="60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</row>
    <row r="539" ht="15.75" customHeight="1">
      <c r="D539" s="60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</row>
    <row r="540" ht="15.75" customHeight="1">
      <c r="D540" s="60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</row>
    <row r="541" ht="15.75" customHeight="1">
      <c r="D541" s="60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</row>
    <row r="542" ht="15.75" customHeight="1">
      <c r="D542" s="60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</row>
    <row r="543" ht="15.75" customHeight="1">
      <c r="D543" s="60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</row>
    <row r="544" ht="15.75" customHeight="1">
      <c r="D544" s="60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</row>
    <row r="545" ht="15.75" customHeight="1">
      <c r="D545" s="60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</row>
    <row r="546" ht="15.75" customHeight="1">
      <c r="D546" s="60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</row>
    <row r="547" ht="15.75" customHeight="1">
      <c r="D547" s="60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</row>
    <row r="548" ht="15.75" customHeight="1">
      <c r="D548" s="60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</row>
    <row r="549" ht="15.75" customHeight="1">
      <c r="D549" s="60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</row>
    <row r="550" ht="15.75" customHeight="1">
      <c r="D550" s="60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</row>
    <row r="551" ht="15.75" customHeight="1">
      <c r="D551" s="60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</row>
    <row r="552" ht="15.75" customHeight="1">
      <c r="D552" s="60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</row>
    <row r="553" ht="15.75" customHeight="1">
      <c r="D553" s="60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</row>
    <row r="554" ht="15.75" customHeight="1">
      <c r="D554" s="60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</row>
    <row r="555" ht="15.75" customHeight="1">
      <c r="D555" s="60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</row>
    <row r="556" ht="15.75" customHeight="1">
      <c r="D556" s="60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</row>
    <row r="557" ht="15.75" customHeight="1">
      <c r="D557" s="60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</row>
    <row r="558" ht="15.75" customHeight="1">
      <c r="D558" s="60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</row>
    <row r="559" ht="15.75" customHeight="1">
      <c r="D559" s="60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</row>
    <row r="560" ht="15.75" customHeight="1">
      <c r="D560" s="60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</row>
    <row r="561" ht="15.75" customHeight="1">
      <c r="D561" s="60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</row>
    <row r="562" ht="15.75" customHeight="1">
      <c r="D562" s="60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</row>
    <row r="563" ht="15.75" customHeight="1">
      <c r="D563" s="60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</row>
    <row r="564" ht="15.75" customHeight="1">
      <c r="D564" s="60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</row>
    <row r="565" ht="15.75" customHeight="1">
      <c r="D565" s="60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</row>
    <row r="566" ht="15.75" customHeight="1">
      <c r="D566" s="60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</row>
    <row r="567" ht="15.75" customHeight="1">
      <c r="D567" s="60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</row>
    <row r="568" ht="15.75" customHeight="1">
      <c r="D568" s="60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</row>
    <row r="569" ht="15.75" customHeight="1">
      <c r="D569" s="60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</row>
    <row r="570" ht="15.75" customHeight="1">
      <c r="D570" s="60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</row>
    <row r="571" ht="15.75" customHeight="1">
      <c r="D571" s="60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</row>
    <row r="572" ht="15.75" customHeight="1">
      <c r="D572" s="60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</row>
    <row r="573" ht="15.75" customHeight="1">
      <c r="D573" s="60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</row>
    <row r="574" ht="15.75" customHeight="1">
      <c r="D574" s="60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</row>
    <row r="575" ht="15.75" customHeight="1">
      <c r="D575" s="60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</row>
    <row r="576" ht="15.75" customHeight="1">
      <c r="D576" s="60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</row>
    <row r="577" ht="15.75" customHeight="1">
      <c r="D577" s="60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</row>
    <row r="578" ht="15.75" customHeight="1">
      <c r="D578" s="60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</row>
    <row r="579" ht="15.75" customHeight="1">
      <c r="D579" s="60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</row>
    <row r="580" ht="15.75" customHeight="1">
      <c r="D580" s="60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</row>
    <row r="581" ht="15.75" customHeight="1">
      <c r="D581" s="60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</row>
    <row r="582" ht="15.75" customHeight="1">
      <c r="D582" s="60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</row>
    <row r="583" ht="15.75" customHeight="1">
      <c r="D583" s="60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</row>
    <row r="584" ht="15.75" customHeight="1">
      <c r="D584" s="60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</row>
    <row r="585" ht="15.75" customHeight="1">
      <c r="D585" s="60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</row>
    <row r="586" ht="15.75" customHeight="1">
      <c r="D586" s="60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</row>
    <row r="587" ht="15.75" customHeight="1">
      <c r="D587" s="60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</row>
    <row r="588" ht="15.75" customHeight="1">
      <c r="D588" s="60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</row>
    <row r="589" ht="15.75" customHeight="1">
      <c r="D589" s="60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</row>
    <row r="590" ht="15.75" customHeight="1">
      <c r="D590" s="60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</row>
    <row r="591" ht="15.75" customHeight="1">
      <c r="D591" s="60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</row>
    <row r="592" ht="15.75" customHeight="1">
      <c r="D592" s="60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</row>
    <row r="593" ht="15.75" customHeight="1">
      <c r="D593" s="60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</row>
    <row r="594" ht="15.75" customHeight="1">
      <c r="D594" s="60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</row>
    <row r="595" ht="15.75" customHeight="1">
      <c r="D595" s="60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</row>
    <row r="596" ht="15.75" customHeight="1">
      <c r="D596" s="60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</row>
    <row r="597" ht="15.75" customHeight="1">
      <c r="D597" s="60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</row>
    <row r="598" ht="15.75" customHeight="1">
      <c r="D598" s="60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</row>
    <row r="599" ht="15.75" customHeight="1">
      <c r="D599" s="60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</row>
    <row r="600" ht="15.75" customHeight="1">
      <c r="D600" s="60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</row>
    <row r="601" ht="15.75" customHeight="1">
      <c r="D601" s="60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</row>
    <row r="602" ht="15.75" customHeight="1">
      <c r="D602" s="60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</row>
    <row r="603" ht="15.75" customHeight="1">
      <c r="D603" s="60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</row>
    <row r="604" ht="15.75" customHeight="1">
      <c r="D604" s="60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</row>
    <row r="605" ht="15.75" customHeight="1">
      <c r="D605" s="60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</row>
    <row r="606" ht="15.75" customHeight="1">
      <c r="D606" s="60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</row>
    <row r="607" ht="15.75" customHeight="1">
      <c r="D607" s="60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</row>
    <row r="608" ht="15.75" customHeight="1">
      <c r="D608" s="60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</row>
    <row r="609" ht="15.75" customHeight="1">
      <c r="D609" s="60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</row>
    <row r="610" ht="15.75" customHeight="1">
      <c r="D610" s="60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</row>
    <row r="611" ht="15.75" customHeight="1">
      <c r="D611" s="60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</row>
    <row r="612" ht="15.75" customHeight="1">
      <c r="D612" s="60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</row>
    <row r="613" ht="15.75" customHeight="1">
      <c r="D613" s="60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</row>
    <row r="614" ht="15.75" customHeight="1">
      <c r="D614" s="60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</row>
    <row r="615" ht="15.75" customHeight="1">
      <c r="D615" s="60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</row>
    <row r="616" ht="15.75" customHeight="1">
      <c r="D616" s="60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</row>
    <row r="617" ht="15.75" customHeight="1">
      <c r="D617" s="60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</row>
    <row r="618" ht="15.75" customHeight="1">
      <c r="D618" s="60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</row>
    <row r="619" ht="15.75" customHeight="1">
      <c r="D619" s="60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</row>
    <row r="620" ht="15.75" customHeight="1">
      <c r="D620" s="60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</row>
    <row r="621" ht="15.75" customHeight="1">
      <c r="D621" s="60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</row>
    <row r="622" ht="15.75" customHeight="1">
      <c r="D622" s="60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</row>
    <row r="623" ht="15.75" customHeight="1">
      <c r="D623" s="60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</row>
    <row r="624" ht="15.75" customHeight="1">
      <c r="D624" s="60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</row>
    <row r="625" ht="15.75" customHeight="1">
      <c r="D625" s="60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</row>
    <row r="626" ht="15.75" customHeight="1">
      <c r="D626" s="60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</row>
    <row r="627" ht="15.75" customHeight="1">
      <c r="D627" s="60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</row>
    <row r="628" ht="15.75" customHeight="1">
      <c r="D628" s="60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</row>
    <row r="629" ht="15.75" customHeight="1">
      <c r="D629" s="60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</row>
    <row r="630" ht="15.75" customHeight="1">
      <c r="D630" s="60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</row>
    <row r="631" ht="15.75" customHeight="1">
      <c r="D631" s="60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</row>
    <row r="632" ht="15.75" customHeight="1">
      <c r="D632" s="60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</row>
    <row r="633" ht="15.75" customHeight="1">
      <c r="D633" s="60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</row>
    <row r="634" ht="15.75" customHeight="1">
      <c r="D634" s="60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</row>
    <row r="635" ht="15.75" customHeight="1">
      <c r="D635" s="60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</row>
    <row r="636" ht="15.75" customHeight="1">
      <c r="D636" s="60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</row>
    <row r="637" ht="15.75" customHeight="1">
      <c r="D637" s="60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</row>
    <row r="638" ht="15.75" customHeight="1">
      <c r="D638" s="60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</row>
    <row r="639" ht="15.75" customHeight="1">
      <c r="D639" s="60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</row>
    <row r="640" ht="15.75" customHeight="1">
      <c r="D640" s="60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</row>
    <row r="641" ht="15.75" customHeight="1">
      <c r="D641" s="60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</row>
    <row r="642" ht="15.75" customHeight="1">
      <c r="D642" s="60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</row>
    <row r="643" ht="15.75" customHeight="1">
      <c r="D643" s="60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</row>
    <row r="644" ht="15.75" customHeight="1">
      <c r="D644" s="60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</row>
    <row r="645" ht="15.75" customHeight="1">
      <c r="D645" s="60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</row>
    <row r="646" ht="15.75" customHeight="1">
      <c r="D646" s="60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</row>
    <row r="647" ht="15.75" customHeight="1">
      <c r="D647" s="60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</row>
    <row r="648" ht="15.75" customHeight="1">
      <c r="D648" s="60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</row>
    <row r="649" ht="15.75" customHeight="1">
      <c r="D649" s="60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</row>
    <row r="650" ht="15.75" customHeight="1">
      <c r="D650" s="60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</row>
    <row r="651" ht="15.75" customHeight="1">
      <c r="D651" s="60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</row>
    <row r="652" ht="15.75" customHeight="1">
      <c r="D652" s="60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</row>
    <row r="653" ht="15.75" customHeight="1">
      <c r="D653" s="60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</row>
    <row r="654" ht="15.75" customHeight="1">
      <c r="D654" s="60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</row>
    <row r="655" ht="15.75" customHeight="1">
      <c r="D655" s="60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</row>
    <row r="656" ht="15.75" customHeight="1">
      <c r="D656" s="60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</row>
    <row r="657" ht="15.75" customHeight="1">
      <c r="D657" s="60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</row>
    <row r="658" ht="15.75" customHeight="1">
      <c r="D658" s="60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</row>
    <row r="659" ht="15.75" customHeight="1">
      <c r="D659" s="60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</row>
    <row r="660" ht="15.75" customHeight="1">
      <c r="D660" s="60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</row>
    <row r="661" ht="15.75" customHeight="1">
      <c r="D661" s="60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</row>
    <row r="662" ht="15.75" customHeight="1">
      <c r="D662" s="60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</row>
    <row r="663" ht="15.75" customHeight="1">
      <c r="D663" s="60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</row>
    <row r="664" ht="15.75" customHeight="1">
      <c r="D664" s="60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</row>
    <row r="665" ht="15.75" customHeight="1">
      <c r="D665" s="60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</row>
    <row r="666" ht="15.75" customHeight="1">
      <c r="D666" s="60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</row>
    <row r="667" ht="15.75" customHeight="1">
      <c r="D667" s="60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</row>
    <row r="668" ht="15.75" customHeight="1">
      <c r="D668" s="60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</row>
    <row r="669" ht="15.75" customHeight="1">
      <c r="D669" s="60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</row>
    <row r="670" ht="15.75" customHeight="1">
      <c r="D670" s="60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</row>
    <row r="671" ht="15.75" customHeight="1">
      <c r="D671" s="60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</row>
    <row r="672" ht="15.75" customHeight="1">
      <c r="D672" s="60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</row>
    <row r="673" ht="15.75" customHeight="1">
      <c r="D673" s="60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</row>
    <row r="674" ht="15.75" customHeight="1">
      <c r="D674" s="60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</row>
    <row r="675" ht="15.75" customHeight="1">
      <c r="D675" s="60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</row>
    <row r="676" ht="15.75" customHeight="1">
      <c r="D676" s="60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</row>
    <row r="677" ht="15.75" customHeight="1">
      <c r="D677" s="60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</row>
    <row r="678" ht="15.75" customHeight="1">
      <c r="D678" s="60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</row>
    <row r="679" ht="15.75" customHeight="1">
      <c r="D679" s="60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</row>
    <row r="680" ht="15.75" customHeight="1">
      <c r="D680" s="60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</row>
    <row r="681" ht="15.75" customHeight="1">
      <c r="D681" s="60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</row>
    <row r="682" ht="15.75" customHeight="1">
      <c r="D682" s="60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</row>
    <row r="683" ht="15.75" customHeight="1">
      <c r="D683" s="60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</row>
    <row r="684" ht="15.75" customHeight="1">
      <c r="D684" s="60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</row>
    <row r="685" ht="15.75" customHeight="1">
      <c r="D685" s="60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</row>
    <row r="686" ht="15.75" customHeight="1">
      <c r="D686" s="60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</row>
    <row r="687" ht="15.75" customHeight="1">
      <c r="D687" s="60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</row>
    <row r="688" ht="15.75" customHeight="1">
      <c r="D688" s="60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</row>
    <row r="689" ht="15.75" customHeight="1">
      <c r="D689" s="60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</row>
    <row r="690" ht="15.75" customHeight="1">
      <c r="D690" s="60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</row>
    <row r="691" ht="15.75" customHeight="1">
      <c r="D691" s="60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</row>
    <row r="692" ht="15.75" customHeight="1">
      <c r="D692" s="60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</row>
    <row r="693" ht="15.75" customHeight="1">
      <c r="D693" s="60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</row>
    <row r="694" ht="15.75" customHeight="1">
      <c r="D694" s="60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</row>
    <row r="695" ht="15.75" customHeight="1">
      <c r="D695" s="60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</row>
    <row r="696" ht="15.75" customHeight="1">
      <c r="D696" s="60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</row>
    <row r="697" ht="15.75" customHeight="1">
      <c r="D697" s="60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</row>
    <row r="698" ht="15.75" customHeight="1">
      <c r="D698" s="60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</row>
    <row r="699" ht="15.75" customHeight="1">
      <c r="D699" s="60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</row>
    <row r="700" ht="15.75" customHeight="1">
      <c r="D700" s="60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</row>
    <row r="701" ht="15.75" customHeight="1">
      <c r="D701" s="60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</row>
    <row r="702" ht="15.75" customHeight="1">
      <c r="D702" s="60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</row>
    <row r="703" ht="15.75" customHeight="1">
      <c r="D703" s="60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</row>
    <row r="704" ht="15.75" customHeight="1">
      <c r="D704" s="60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</row>
    <row r="705" ht="15.75" customHeight="1">
      <c r="D705" s="60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</row>
    <row r="706" ht="15.75" customHeight="1">
      <c r="D706" s="60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</row>
    <row r="707" ht="15.75" customHeight="1">
      <c r="D707" s="60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</row>
    <row r="708" ht="15.75" customHeight="1">
      <c r="D708" s="60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</row>
    <row r="709" ht="15.75" customHeight="1">
      <c r="D709" s="60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</row>
    <row r="710" ht="15.75" customHeight="1">
      <c r="D710" s="60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</row>
    <row r="711" ht="15.75" customHeight="1">
      <c r="D711" s="60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</row>
    <row r="712" ht="15.75" customHeight="1">
      <c r="D712" s="60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</row>
    <row r="713" ht="15.75" customHeight="1">
      <c r="D713" s="60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</row>
    <row r="714" ht="15.75" customHeight="1">
      <c r="D714" s="60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</row>
    <row r="715" ht="15.75" customHeight="1">
      <c r="D715" s="60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</row>
    <row r="716" ht="15.75" customHeight="1">
      <c r="D716" s="60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</row>
    <row r="717" ht="15.75" customHeight="1">
      <c r="D717" s="60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</row>
    <row r="718" ht="15.75" customHeight="1">
      <c r="D718" s="60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</row>
    <row r="719" ht="15.75" customHeight="1">
      <c r="D719" s="60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</row>
    <row r="720" ht="15.75" customHeight="1">
      <c r="D720" s="60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</row>
    <row r="721" ht="15.75" customHeight="1">
      <c r="D721" s="60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</row>
    <row r="722" ht="15.75" customHeight="1">
      <c r="D722" s="60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</row>
    <row r="723" ht="15.75" customHeight="1">
      <c r="D723" s="60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</row>
    <row r="724" ht="15.75" customHeight="1">
      <c r="D724" s="60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</row>
    <row r="725" ht="15.75" customHeight="1">
      <c r="D725" s="60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</row>
    <row r="726" ht="15.75" customHeight="1">
      <c r="D726" s="60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</row>
    <row r="727" ht="15.75" customHeight="1">
      <c r="D727" s="60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</row>
    <row r="728" ht="15.75" customHeight="1">
      <c r="D728" s="60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</row>
    <row r="729" ht="15.75" customHeight="1">
      <c r="D729" s="60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</row>
    <row r="730" ht="15.75" customHeight="1">
      <c r="D730" s="60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</row>
    <row r="731" ht="15.75" customHeight="1">
      <c r="D731" s="60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</row>
    <row r="732" ht="15.75" customHeight="1">
      <c r="D732" s="60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</row>
    <row r="733" ht="15.75" customHeight="1">
      <c r="D733" s="60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</row>
    <row r="734" ht="15.75" customHeight="1">
      <c r="D734" s="60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</row>
    <row r="735" ht="15.75" customHeight="1">
      <c r="D735" s="60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</row>
    <row r="736" ht="15.75" customHeight="1">
      <c r="D736" s="60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</row>
    <row r="737" ht="15.75" customHeight="1">
      <c r="D737" s="60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</row>
    <row r="738" ht="15.75" customHeight="1">
      <c r="D738" s="60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</row>
    <row r="739" ht="15.75" customHeight="1">
      <c r="D739" s="60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</row>
    <row r="740" ht="15.75" customHeight="1">
      <c r="D740" s="60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</row>
    <row r="741" ht="15.75" customHeight="1">
      <c r="D741" s="60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</row>
    <row r="742" ht="15.75" customHeight="1">
      <c r="D742" s="60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</row>
    <row r="743" ht="15.75" customHeight="1">
      <c r="D743" s="60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</row>
    <row r="744" ht="15.75" customHeight="1">
      <c r="D744" s="60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</row>
    <row r="745" ht="15.75" customHeight="1">
      <c r="D745" s="60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</row>
    <row r="746" ht="15.75" customHeight="1">
      <c r="D746" s="60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</row>
    <row r="747" ht="15.75" customHeight="1">
      <c r="D747" s="60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</row>
    <row r="748" ht="15.75" customHeight="1">
      <c r="D748" s="60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</row>
    <row r="749" ht="15.75" customHeight="1">
      <c r="D749" s="60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</row>
    <row r="750" ht="15.75" customHeight="1">
      <c r="D750" s="60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</row>
    <row r="751" ht="15.75" customHeight="1">
      <c r="D751" s="60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</row>
    <row r="752" ht="15.75" customHeight="1">
      <c r="D752" s="60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</row>
    <row r="753" ht="15.75" customHeight="1">
      <c r="D753" s="60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</row>
    <row r="754" ht="15.75" customHeight="1">
      <c r="D754" s="60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</row>
    <row r="755" ht="15.75" customHeight="1">
      <c r="D755" s="60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</row>
    <row r="756" ht="15.75" customHeight="1">
      <c r="D756" s="60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</row>
    <row r="757" ht="15.75" customHeight="1">
      <c r="D757" s="60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</row>
    <row r="758" ht="15.75" customHeight="1">
      <c r="D758" s="60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</row>
    <row r="759" ht="15.75" customHeight="1">
      <c r="D759" s="60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</row>
    <row r="760" ht="15.75" customHeight="1">
      <c r="D760" s="60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</row>
    <row r="761" ht="15.75" customHeight="1">
      <c r="D761" s="60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</row>
    <row r="762" ht="15.75" customHeight="1">
      <c r="D762" s="60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</row>
    <row r="763" ht="15.75" customHeight="1">
      <c r="D763" s="60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</row>
    <row r="764" ht="15.75" customHeight="1">
      <c r="D764" s="60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</row>
    <row r="765" ht="15.75" customHeight="1">
      <c r="D765" s="60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</row>
    <row r="766" ht="15.75" customHeight="1">
      <c r="D766" s="60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</row>
    <row r="767" ht="15.75" customHeight="1">
      <c r="D767" s="60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</row>
    <row r="768" ht="15.75" customHeight="1">
      <c r="D768" s="60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</row>
    <row r="769" ht="15.75" customHeight="1">
      <c r="D769" s="60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</row>
    <row r="770" ht="15.75" customHeight="1">
      <c r="D770" s="60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</row>
    <row r="771" ht="15.75" customHeight="1">
      <c r="D771" s="60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</row>
    <row r="772" ht="15.75" customHeight="1">
      <c r="D772" s="60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</row>
    <row r="773" ht="15.75" customHeight="1">
      <c r="D773" s="60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</row>
    <row r="774" ht="15.75" customHeight="1">
      <c r="D774" s="60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</row>
    <row r="775" ht="15.75" customHeight="1">
      <c r="D775" s="60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</row>
    <row r="776" ht="15.75" customHeight="1">
      <c r="D776" s="60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</row>
    <row r="777" ht="15.75" customHeight="1">
      <c r="D777" s="60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</row>
    <row r="778" ht="15.75" customHeight="1">
      <c r="D778" s="60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</row>
    <row r="779" ht="15.75" customHeight="1">
      <c r="D779" s="60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</row>
    <row r="780" ht="15.75" customHeight="1">
      <c r="D780" s="60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</row>
    <row r="781" ht="15.75" customHeight="1">
      <c r="D781" s="60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</row>
    <row r="782" ht="15.75" customHeight="1">
      <c r="D782" s="60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</row>
    <row r="783" ht="15.75" customHeight="1">
      <c r="D783" s="60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</row>
    <row r="784" ht="15.75" customHeight="1">
      <c r="D784" s="60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</row>
    <row r="785" ht="15.75" customHeight="1">
      <c r="D785" s="60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</row>
    <row r="786" ht="15.75" customHeight="1">
      <c r="D786" s="60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</row>
    <row r="787" ht="15.75" customHeight="1">
      <c r="D787" s="60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</row>
    <row r="788" ht="15.75" customHeight="1">
      <c r="D788" s="60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</row>
    <row r="789" ht="15.75" customHeight="1">
      <c r="D789" s="60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</row>
    <row r="790" ht="15.75" customHeight="1">
      <c r="D790" s="60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</row>
    <row r="791" ht="15.75" customHeight="1">
      <c r="D791" s="60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</row>
    <row r="792" ht="15.75" customHeight="1">
      <c r="D792" s="60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</row>
    <row r="793" ht="15.75" customHeight="1">
      <c r="D793" s="60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</row>
    <row r="794" ht="15.75" customHeight="1">
      <c r="D794" s="60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</row>
    <row r="795" ht="15.75" customHeight="1">
      <c r="D795" s="60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</row>
    <row r="796" ht="15.75" customHeight="1">
      <c r="D796" s="60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</row>
    <row r="797" ht="15.75" customHeight="1">
      <c r="D797" s="60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</row>
    <row r="798" ht="15.75" customHeight="1">
      <c r="D798" s="60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</row>
    <row r="799" ht="15.75" customHeight="1">
      <c r="D799" s="60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</row>
    <row r="800" ht="15.75" customHeight="1">
      <c r="D800" s="60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</row>
    <row r="801" ht="15.75" customHeight="1">
      <c r="D801" s="60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</row>
    <row r="802" ht="15.75" customHeight="1">
      <c r="D802" s="60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</row>
    <row r="803" ht="15.75" customHeight="1">
      <c r="D803" s="60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</row>
    <row r="804" ht="15.75" customHeight="1">
      <c r="D804" s="60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</row>
    <row r="805" ht="15.75" customHeight="1">
      <c r="D805" s="60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</row>
    <row r="806" ht="15.75" customHeight="1">
      <c r="D806" s="60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</row>
    <row r="807" ht="15.75" customHeight="1">
      <c r="D807" s="60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</row>
    <row r="808" ht="15.75" customHeight="1">
      <c r="D808" s="60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</row>
    <row r="809" ht="15.75" customHeight="1">
      <c r="D809" s="60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</row>
    <row r="810" ht="15.75" customHeight="1">
      <c r="D810" s="60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</row>
    <row r="811" ht="15.75" customHeight="1">
      <c r="D811" s="60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</row>
    <row r="812" ht="15.75" customHeight="1">
      <c r="D812" s="60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</row>
    <row r="813" ht="15.75" customHeight="1">
      <c r="D813" s="60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</row>
    <row r="814" ht="15.75" customHeight="1">
      <c r="D814" s="60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</row>
    <row r="815" ht="15.75" customHeight="1">
      <c r="D815" s="60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</row>
    <row r="816" ht="15.75" customHeight="1">
      <c r="D816" s="60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</row>
    <row r="817" ht="15.75" customHeight="1">
      <c r="D817" s="60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</row>
    <row r="818" ht="15.75" customHeight="1">
      <c r="D818" s="60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</row>
    <row r="819" ht="15.75" customHeight="1">
      <c r="D819" s="60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</row>
    <row r="820" ht="15.75" customHeight="1">
      <c r="D820" s="60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</row>
    <row r="821" ht="15.75" customHeight="1">
      <c r="D821" s="60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</row>
    <row r="822" ht="15.75" customHeight="1">
      <c r="D822" s="60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</row>
    <row r="823" ht="15.75" customHeight="1">
      <c r="D823" s="60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</row>
    <row r="824" ht="15.75" customHeight="1">
      <c r="D824" s="60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</row>
    <row r="825" ht="15.75" customHeight="1">
      <c r="D825" s="60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</row>
    <row r="826" ht="15.75" customHeight="1">
      <c r="D826" s="60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</row>
    <row r="827" ht="15.75" customHeight="1">
      <c r="D827" s="60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</row>
    <row r="828" ht="15.75" customHeight="1">
      <c r="D828" s="60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</row>
    <row r="829" ht="15.75" customHeight="1">
      <c r="D829" s="60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</row>
    <row r="830" ht="15.75" customHeight="1">
      <c r="D830" s="60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</row>
    <row r="831" ht="15.75" customHeight="1">
      <c r="D831" s="60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</row>
    <row r="832" ht="15.75" customHeight="1">
      <c r="D832" s="60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</row>
    <row r="833" ht="15.75" customHeight="1">
      <c r="D833" s="60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</row>
    <row r="834" ht="15.75" customHeight="1">
      <c r="D834" s="60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</row>
    <row r="835" ht="15.75" customHeight="1">
      <c r="D835" s="60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</row>
    <row r="836" ht="15.75" customHeight="1">
      <c r="D836" s="60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</row>
    <row r="837" ht="15.75" customHeight="1">
      <c r="D837" s="60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</row>
    <row r="838" ht="15.75" customHeight="1">
      <c r="D838" s="60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</row>
    <row r="839" ht="15.75" customHeight="1">
      <c r="D839" s="60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</row>
    <row r="840" ht="15.75" customHeight="1">
      <c r="D840" s="60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</row>
    <row r="841" ht="15.75" customHeight="1">
      <c r="D841" s="60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</row>
    <row r="842" ht="15.75" customHeight="1">
      <c r="D842" s="60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</row>
    <row r="843" ht="15.75" customHeight="1">
      <c r="D843" s="60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</row>
    <row r="844" ht="15.75" customHeight="1">
      <c r="D844" s="60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</row>
    <row r="845" ht="15.75" customHeight="1">
      <c r="D845" s="60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</row>
    <row r="846" ht="15.75" customHeight="1">
      <c r="D846" s="60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</row>
    <row r="847" ht="15.75" customHeight="1">
      <c r="D847" s="60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</row>
    <row r="848" ht="15.75" customHeight="1">
      <c r="D848" s="60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</row>
    <row r="849" ht="15.75" customHeight="1">
      <c r="D849" s="60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</row>
    <row r="850" ht="15.75" customHeight="1">
      <c r="D850" s="60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</row>
    <row r="851" ht="15.75" customHeight="1">
      <c r="D851" s="60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</row>
    <row r="852" ht="15.75" customHeight="1">
      <c r="D852" s="60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</row>
    <row r="853" ht="15.75" customHeight="1">
      <c r="D853" s="60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</row>
    <row r="854" ht="15.75" customHeight="1">
      <c r="D854" s="60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</row>
    <row r="855" ht="15.75" customHeight="1">
      <c r="D855" s="60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</row>
    <row r="856" ht="15.75" customHeight="1">
      <c r="D856" s="60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</row>
    <row r="857" ht="15.75" customHeight="1">
      <c r="D857" s="60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</row>
    <row r="858" ht="15.75" customHeight="1">
      <c r="D858" s="60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</row>
    <row r="859" ht="15.75" customHeight="1">
      <c r="D859" s="60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</row>
    <row r="860" ht="15.75" customHeight="1">
      <c r="D860" s="60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</row>
    <row r="861" ht="15.75" customHeight="1">
      <c r="D861" s="60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</row>
    <row r="862" ht="15.75" customHeight="1">
      <c r="D862" s="60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</row>
    <row r="863" ht="15.75" customHeight="1">
      <c r="D863" s="60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</row>
    <row r="864" ht="15.75" customHeight="1">
      <c r="D864" s="60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</row>
    <row r="865" ht="15.75" customHeight="1">
      <c r="D865" s="60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</row>
    <row r="866" ht="15.75" customHeight="1">
      <c r="D866" s="60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</row>
    <row r="867" ht="15.75" customHeight="1">
      <c r="D867" s="60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</row>
    <row r="868" ht="15.75" customHeight="1">
      <c r="D868" s="60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</row>
    <row r="869" ht="15.75" customHeight="1">
      <c r="D869" s="60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</row>
    <row r="870" ht="15.75" customHeight="1">
      <c r="D870" s="60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</row>
    <row r="871" ht="15.75" customHeight="1">
      <c r="D871" s="60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</row>
    <row r="872" ht="15.75" customHeight="1">
      <c r="D872" s="60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</row>
    <row r="873" ht="15.75" customHeight="1">
      <c r="D873" s="60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</row>
    <row r="874" ht="15.75" customHeight="1">
      <c r="D874" s="60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</row>
    <row r="875" ht="15.75" customHeight="1">
      <c r="D875" s="60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</row>
    <row r="876" ht="15.75" customHeight="1">
      <c r="D876" s="60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</row>
    <row r="877" ht="15.75" customHeight="1">
      <c r="D877" s="60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</row>
    <row r="878" ht="15.75" customHeight="1">
      <c r="D878" s="60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</row>
    <row r="879" ht="15.75" customHeight="1">
      <c r="D879" s="60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</row>
    <row r="880" ht="15.75" customHeight="1">
      <c r="D880" s="60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</row>
    <row r="881" ht="15.75" customHeight="1">
      <c r="D881" s="60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</row>
    <row r="882" ht="15.75" customHeight="1">
      <c r="D882" s="60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</row>
    <row r="883" ht="15.75" customHeight="1">
      <c r="D883" s="60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</row>
    <row r="884" ht="15.75" customHeight="1">
      <c r="D884" s="60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</row>
    <row r="885" ht="15.75" customHeight="1">
      <c r="D885" s="60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</row>
    <row r="886" ht="15.75" customHeight="1">
      <c r="D886" s="60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</row>
    <row r="887" ht="15.75" customHeight="1">
      <c r="D887" s="60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</row>
    <row r="888" ht="15.75" customHeight="1">
      <c r="D888" s="60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</row>
    <row r="889" ht="15.75" customHeight="1">
      <c r="D889" s="60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</row>
    <row r="890" ht="15.75" customHeight="1">
      <c r="D890" s="60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</row>
    <row r="891" ht="15.75" customHeight="1">
      <c r="D891" s="60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</row>
    <row r="892" ht="15.75" customHeight="1">
      <c r="D892" s="60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</row>
    <row r="893" ht="15.75" customHeight="1">
      <c r="D893" s="60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</row>
    <row r="894" ht="15.75" customHeight="1">
      <c r="D894" s="60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</row>
    <row r="895" ht="15.75" customHeight="1">
      <c r="D895" s="60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</row>
    <row r="896" ht="15.75" customHeight="1">
      <c r="D896" s="60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</row>
    <row r="897" ht="15.75" customHeight="1">
      <c r="D897" s="60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</row>
    <row r="898" ht="15.75" customHeight="1">
      <c r="D898" s="60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</row>
    <row r="899" ht="15.75" customHeight="1">
      <c r="D899" s="60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</row>
    <row r="900" ht="15.75" customHeight="1">
      <c r="D900" s="60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</row>
    <row r="901" ht="15.75" customHeight="1">
      <c r="D901" s="60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</row>
    <row r="902" ht="15.75" customHeight="1">
      <c r="D902" s="60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</row>
    <row r="903" ht="15.75" customHeight="1">
      <c r="D903" s="60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</row>
    <row r="904" ht="15.75" customHeight="1">
      <c r="D904" s="60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</row>
    <row r="905" ht="15.75" customHeight="1">
      <c r="D905" s="60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</row>
    <row r="906" ht="15.75" customHeight="1">
      <c r="D906" s="60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</row>
    <row r="907" ht="15.75" customHeight="1">
      <c r="D907" s="60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</row>
    <row r="908" ht="15.75" customHeight="1">
      <c r="D908" s="60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</row>
    <row r="909" ht="15.75" customHeight="1">
      <c r="D909" s="60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</row>
    <row r="910" ht="15.75" customHeight="1">
      <c r="D910" s="60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</row>
    <row r="911" ht="15.75" customHeight="1">
      <c r="D911" s="60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</row>
    <row r="912" ht="15.75" customHeight="1">
      <c r="D912" s="60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</row>
    <row r="913" ht="15.75" customHeight="1">
      <c r="D913" s="60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</row>
    <row r="914" ht="15.75" customHeight="1">
      <c r="D914" s="60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</row>
    <row r="915" ht="15.75" customHeight="1">
      <c r="D915" s="60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</row>
    <row r="916" ht="15.75" customHeight="1">
      <c r="D916" s="60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</row>
    <row r="917" ht="15.75" customHeight="1">
      <c r="D917" s="60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</row>
    <row r="918" ht="15.75" customHeight="1">
      <c r="D918" s="60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</row>
    <row r="919" ht="15.75" customHeight="1">
      <c r="D919" s="60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</row>
    <row r="920" ht="15.75" customHeight="1">
      <c r="D920" s="60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</row>
    <row r="921" ht="15.75" customHeight="1">
      <c r="D921" s="60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</row>
    <row r="922" ht="15.75" customHeight="1">
      <c r="D922" s="60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</row>
    <row r="923" ht="15.75" customHeight="1">
      <c r="D923" s="60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</row>
    <row r="924" ht="15.75" customHeight="1">
      <c r="D924" s="60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</row>
    <row r="925" ht="15.75" customHeight="1">
      <c r="D925" s="60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</row>
    <row r="926" ht="15.75" customHeight="1">
      <c r="D926" s="60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</row>
    <row r="927" ht="15.75" customHeight="1">
      <c r="D927" s="60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</row>
    <row r="928" ht="15.75" customHeight="1">
      <c r="D928" s="60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</row>
    <row r="929" ht="15.75" customHeight="1">
      <c r="D929" s="60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</row>
    <row r="930" ht="15.75" customHeight="1">
      <c r="D930" s="60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</row>
    <row r="931" ht="15.75" customHeight="1">
      <c r="D931" s="60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</row>
    <row r="932" ht="15.75" customHeight="1">
      <c r="D932" s="60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</row>
    <row r="933" ht="15.75" customHeight="1">
      <c r="D933" s="60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</row>
    <row r="934" ht="15.75" customHeight="1">
      <c r="D934" s="60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</row>
    <row r="935" ht="15.75" customHeight="1">
      <c r="D935" s="60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</row>
    <row r="936" ht="15.75" customHeight="1">
      <c r="D936" s="60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</row>
    <row r="937" ht="15.75" customHeight="1">
      <c r="D937" s="60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</row>
    <row r="938" ht="15.75" customHeight="1">
      <c r="D938" s="60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</row>
    <row r="939" ht="15.75" customHeight="1">
      <c r="D939" s="60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</row>
    <row r="940" ht="15.75" customHeight="1">
      <c r="D940" s="60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</row>
    <row r="941" ht="15.75" customHeight="1">
      <c r="D941" s="60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</row>
    <row r="942" ht="15.75" customHeight="1">
      <c r="D942" s="60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</row>
    <row r="943" ht="15.75" customHeight="1">
      <c r="D943" s="60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</row>
    <row r="944" ht="15.75" customHeight="1">
      <c r="D944" s="60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</row>
    <row r="945" ht="15.75" customHeight="1">
      <c r="D945" s="60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</row>
    <row r="946" ht="15.75" customHeight="1">
      <c r="D946" s="60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</row>
    <row r="947" ht="15.75" customHeight="1">
      <c r="D947" s="60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</row>
    <row r="948" ht="15.75" customHeight="1">
      <c r="D948" s="60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</row>
    <row r="949" ht="15.75" customHeight="1">
      <c r="D949" s="60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</row>
    <row r="950" ht="15.75" customHeight="1">
      <c r="D950" s="60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</row>
    <row r="951" ht="15.75" customHeight="1">
      <c r="D951" s="60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</row>
    <row r="952" ht="15.75" customHeight="1">
      <c r="D952" s="60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</row>
    <row r="953" ht="15.75" customHeight="1">
      <c r="D953" s="60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</row>
    <row r="954" ht="15.75" customHeight="1">
      <c r="D954" s="60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</row>
    <row r="955" ht="15.75" customHeight="1">
      <c r="D955" s="60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</row>
    <row r="956" ht="15.75" customHeight="1">
      <c r="D956" s="60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</row>
    <row r="957" ht="15.75" customHeight="1">
      <c r="D957" s="60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</row>
    <row r="958" ht="15.75" customHeight="1">
      <c r="D958" s="60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</row>
    <row r="959" ht="15.75" customHeight="1">
      <c r="D959" s="60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</row>
    <row r="960" ht="15.75" customHeight="1">
      <c r="D960" s="60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</row>
    <row r="961" ht="15.75" customHeight="1">
      <c r="D961" s="60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</row>
    <row r="962" ht="15.75" customHeight="1">
      <c r="D962" s="60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</row>
    <row r="963" ht="15.75" customHeight="1">
      <c r="D963" s="60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</row>
    <row r="964" ht="15.75" customHeight="1">
      <c r="D964" s="60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</row>
    <row r="965" ht="15.75" customHeight="1">
      <c r="D965" s="60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</row>
    <row r="966" ht="15.75" customHeight="1">
      <c r="D966" s="60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</row>
    <row r="967" ht="15.75" customHeight="1">
      <c r="D967" s="60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</row>
    <row r="968" ht="15.75" customHeight="1">
      <c r="D968" s="60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</row>
    <row r="969" ht="15.75" customHeight="1">
      <c r="D969" s="60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</row>
    <row r="970" ht="15.75" customHeight="1">
      <c r="D970" s="60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</row>
    <row r="971" ht="15.75" customHeight="1">
      <c r="D971" s="60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</row>
    <row r="972" ht="15.75" customHeight="1">
      <c r="D972" s="60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</row>
    <row r="973" ht="15.75" customHeight="1">
      <c r="D973" s="60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</row>
    <row r="974" ht="15.75" customHeight="1">
      <c r="D974" s="60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</row>
    <row r="975" ht="15.75" customHeight="1">
      <c r="D975" s="60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</row>
    <row r="976" ht="15.75" customHeight="1">
      <c r="D976" s="60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</row>
    <row r="977" ht="15.75" customHeight="1">
      <c r="D977" s="60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</row>
    <row r="978" ht="15.75" customHeight="1">
      <c r="D978" s="60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</row>
    <row r="979" ht="15.75" customHeight="1">
      <c r="D979" s="60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</row>
    <row r="980" ht="15.75" customHeight="1">
      <c r="D980" s="60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</row>
    <row r="981" ht="15.75" customHeight="1">
      <c r="D981" s="60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</row>
    <row r="982" ht="15.75" customHeight="1">
      <c r="D982" s="40"/>
    </row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2">
    <mergeCell ref="Z3:AB3"/>
    <mergeCell ref="AD3:AF3"/>
    <mergeCell ref="AH3:AJ3"/>
    <mergeCell ref="AL3:AN3"/>
    <mergeCell ref="AP3:AR3"/>
    <mergeCell ref="Q1:Q2"/>
    <mergeCell ref="F3:H3"/>
    <mergeCell ref="J3:L3"/>
    <mergeCell ref="N3:P3"/>
    <mergeCell ref="Q3:Q4"/>
    <mergeCell ref="R3:T3"/>
    <mergeCell ref="V3:X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2025-08-10T14:22:11Z</dcterms:created>
  <dc:creator>Dustin Smith</dc:creator>
</cp:coreProperties>
</file>